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P2\Data\MANAGERS\SSC- Te Kawa Mataaho\Chief Executive's Expenditure\2021-22\"/>
    </mc:Choice>
  </mc:AlternateContent>
  <bookViews>
    <workbookView xWindow="4800" yWindow="0" windowWidth="27840" windowHeight="13020"/>
  </bookViews>
  <sheets>
    <sheet name="Summary and sign-off" sheetId="13" r:id="rId1"/>
    <sheet name="Travel" sheetId="1" r:id="rId2"/>
    <sheet name="Hospitality" sheetId="2" r:id="rId3"/>
    <sheet name="All other expenses" sheetId="3" r:id="rId4"/>
    <sheet name="Gifts and benefits" sheetId="4" r:id="rId5"/>
  </sheets>
  <definedNames>
    <definedName name="_xlnm.Print_Area" localSheetId="3">'All other expenses'!$A$1:$E$31</definedName>
    <definedName name="_xlnm.Print_Area" localSheetId="4">'Gifts and benefits'!$A$1:$F$35</definedName>
    <definedName name="_xlnm.Print_Area" localSheetId="2">Hospitality!$A$1:$E$32</definedName>
    <definedName name="_xlnm.Print_Area" localSheetId="0">'Summary and sign-off'!$A$1:$F$23</definedName>
    <definedName name="_xlnm.Print_Area" localSheetId="1">Travel!$A$1:$E$66</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24" i="4" l="1"/>
  <c r="C25" i="3"/>
  <c r="C25" i="2"/>
  <c r="C41" i="1"/>
  <c r="C55" i="1"/>
  <c r="C22" i="1"/>
  <c r="B6" i="13" l="1"/>
  <c r="E60" i="13"/>
  <c r="C60" i="13"/>
  <c r="C26" i="4"/>
  <c r="C25" i="4"/>
  <c r="B60" i="13" l="1"/>
  <c r="B59" i="13"/>
  <c r="D59" i="13"/>
  <c r="B58" i="13"/>
  <c r="D58" i="13"/>
  <c r="D57" i="13"/>
  <c r="B57" i="13"/>
  <c r="D56" i="13"/>
  <c r="B56" i="13"/>
  <c r="D55" i="13"/>
  <c r="B55" i="13"/>
  <c r="B2" i="4"/>
  <c r="B3" i="4"/>
  <c r="B2" i="3"/>
  <c r="B3" i="3"/>
  <c r="B2" i="2"/>
  <c r="B3" i="2"/>
  <c r="B2" i="1"/>
  <c r="B3" i="1"/>
  <c r="F58" i="13" l="1"/>
  <c r="D25" i="2" s="1"/>
  <c r="F60" i="13"/>
  <c r="E24" i="4" s="1"/>
  <c r="F59" i="13"/>
  <c r="D25" i="3" s="1"/>
  <c r="F57" i="13"/>
  <c r="D55" i="1" s="1"/>
  <c r="F56" i="13"/>
  <c r="D41" i="1" s="1"/>
  <c r="F55" i="13"/>
  <c r="D22" i="1" s="1"/>
  <c r="C13" i="13"/>
  <c r="C12" i="13"/>
  <c r="C11" i="13"/>
  <c r="C16" i="13" l="1"/>
  <c r="C17" i="13"/>
  <c r="B5" i="4" l="1"/>
  <c r="B4" i="4"/>
  <c r="B5" i="3"/>
  <c r="B4" i="3"/>
  <c r="B5" i="2"/>
  <c r="B4" i="2"/>
  <c r="B5" i="1"/>
  <c r="B4" i="1"/>
  <c r="C15" i="13" l="1"/>
  <c r="F12" i="13" l="1"/>
  <c r="C24" i="4"/>
  <c r="F11" i="13" s="1"/>
  <c r="F13" i="13" l="1"/>
  <c r="B55" i="1"/>
  <c r="B17" i="13" s="1"/>
  <c r="B41" i="1"/>
  <c r="B16" i="13" s="1"/>
  <c r="B22" i="1"/>
  <c r="B15" i="13" s="1"/>
  <c r="B25" i="3" l="1"/>
  <c r="B13" i="13" s="1"/>
  <c r="B25" i="2"/>
  <c r="B12" i="13" s="1"/>
  <c r="B11" i="13" l="1"/>
  <c r="B57" i="1"/>
</calcChain>
</file>

<file path=xl/comments1.xml><?xml version="1.0" encoding="utf-8"?>
<comments xmlns="http://schemas.openxmlformats.org/spreadsheetml/2006/main">
  <authors>
    <author>Ken Smart [SSC]</author>
  </authors>
  <commentList>
    <comment ref="A11" authorId="0" shapeId="0">
      <text>
        <r>
          <rPr>
            <sz val="9"/>
            <color indexed="81"/>
            <rFont val="Tahoma"/>
            <family val="2"/>
          </rPr>
          <t xml:space="preserve">
Insert additional rows as needed:
- 'right click' on a row number (left of screen)
- select 'Insert' (this will insert a row above it)
</t>
        </r>
      </text>
    </comment>
    <comment ref="A25" authorId="0" shapeId="0">
      <text>
        <r>
          <rPr>
            <sz val="9"/>
            <color indexed="81"/>
            <rFont val="Tahoma"/>
            <family val="2"/>
          </rPr>
          <t xml:space="preserve">
Insert additional rows as needed:
- 'right click' on a row number (left of screen)
- select 'Insert' (this will insert a row above it)
</t>
        </r>
      </text>
    </comment>
    <comment ref="A44" authorId="0" shapeId="0">
      <text>
        <r>
          <rPr>
            <sz val="9"/>
            <color indexed="81"/>
            <rFont val="Tahoma"/>
            <family val="2"/>
          </rPr>
          <t xml:space="preserve">
Insert additional rows as needed:
- 'right click' on a row number (left of screen)
- select 'Insert' (this will insert a row above it)
</t>
        </r>
      </text>
    </comment>
  </commentList>
</comments>
</file>

<file path=xl/comments2.xml><?xml version="1.0" encoding="utf-8"?>
<comments xmlns="http://schemas.openxmlformats.org/spreadsheetml/2006/main">
  <authors>
    <author>Ken Smart [SSC]</author>
  </authors>
  <commentList>
    <comment ref="A10" authorId="0" shapeId="0">
      <text>
        <r>
          <rPr>
            <sz val="9"/>
            <color indexed="81"/>
            <rFont val="Tahoma"/>
            <family val="2"/>
          </rPr>
          <t xml:space="preserve">
Insert additional rows as needed:
- 'right click' on a row number (left of screen)
- select 'Insert' (this will insert a row above it)
</t>
        </r>
      </text>
    </comment>
  </commentList>
</comments>
</file>

<file path=xl/comments3.xml><?xml version="1.0" encoding="utf-8"?>
<comments xmlns="http://schemas.openxmlformats.org/spreadsheetml/2006/main">
  <authors>
    <author>Ken Smart [SSC]</author>
  </authors>
  <commentList>
    <comment ref="A10" authorId="0" shapeId="0">
      <text>
        <r>
          <rPr>
            <sz val="9"/>
            <color indexed="81"/>
            <rFont val="Tahoma"/>
            <family val="2"/>
          </rPr>
          <t xml:space="preserve">
Insert additional rows as needed:
- 'right click' on a row number (left of screen)
- select 'Insert' (this will insert a row above it)
</t>
        </r>
      </text>
    </comment>
  </commentList>
</comments>
</file>

<file path=xl/comments4.xml><?xml version="1.0" encoding="utf-8"?>
<comments xmlns="http://schemas.openxmlformats.org/spreadsheetml/2006/main">
  <authors>
    <author>Ken Smart [SSC]</author>
  </authors>
  <commentList>
    <comment ref="A10" authorId="0" shapeId="0">
      <text>
        <r>
          <rPr>
            <sz val="9"/>
            <color indexed="81"/>
            <rFont val="Tahoma"/>
            <family val="2"/>
          </rPr>
          <t xml:space="preserve">
Insert additional rows as needed:
- 'right click' on a row number (left of screen)
- select 'Insert' (this will insert a row above it)
</t>
        </r>
      </text>
    </comment>
  </commentList>
</comments>
</file>

<file path=xl/sharedStrings.xml><?xml version="1.0" encoding="utf-8"?>
<sst xmlns="http://schemas.openxmlformats.org/spreadsheetml/2006/main" count="208" uniqueCount="136">
  <si>
    <t>Hospitality</t>
  </si>
  <si>
    <t>Gifts and benefits</t>
  </si>
  <si>
    <t>Chief Executive Expenses, Gifts and Benefits Disclosure - summary &amp; sign-off*</t>
  </si>
  <si>
    <t xml:space="preserve">Organisation Name </t>
  </si>
  <si>
    <t>Chief Executive**</t>
  </si>
  <si>
    <t>Disclosure period start***</t>
  </si>
  <si>
    <t>Disclosure period end***</t>
  </si>
  <si>
    <t>Agency totals check</t>
  </si>
  <si>
    <t>Chief Executive approval****</t>
  </si>
  <si>
    <t>This disclosure has not yet been approved by the Chief Executive</t>
  </si>
  <si>
    <t>Other sign-off****</t>
  </si>
  <si>
    <t>This summary page updates automatically from the 'Travel', 'Hospitality', 'All other expenses', and 'Gifts and benefits' tabs.
Throughout this workbook, input cells are shaded light green.</t>
  </si>
  <si>
    <t>Summary of expenses</t>
  </si>
  <si>
    <t>Cost in NZ$</t>
  </si>
  <si>
    <r>
      <t>GST inc / exc</t>
    </r>
    <r>
      <rPr>
        <b/>
        <sz val="10"/>
        <rFont val="Arial"/>
        <family val="2"/>
      </rPr>
      <t/>
    </r>
  </si>
  <si>
    <t>Count</t>
  </si>
  <si>
    <t>Travel expenses</t>
  </si>
  <si>
    <t>Number offered</t>
  </si>
  <si>
    <t>Number accepted</t>
  </si>
  <si>
    <t>Other expenses</t>
  </si>
  <si>
    <t>Number declined</t>
  </si>
  <si>
    <t>International Travel</t>
  </si>
  <si>
    <t>Domestic Travel</t>
  </si>
  <si>
    <t>Local Travel</t>
  </si>
  <si>
    <t>Text required for validation and checks - don't change, move, delete or overwrite</t>
  </si>
  <si>
    <t>Insert additional rows as needed: right click on a row number (left of screen) and select Insert - this will insert a row above selected row.</t>
  </si>
  <si>
    <t>Figures include GST (where applicable)</t>
  </si>
  <si>
    <t>Figures exclude GST</t>
  </si>
  <si>
    <t>Data and totals on this worksheet have NOT YET BEEN CHECKED AND CONFIRMED</t>
  </si>
  <si>
    <t>Data and totals on this worksheet checked and confirmed</t>
  </si>
  <si>
    <t>Data and totals have not yet been checked and confirmed for any sheet</t>
  </si>
  <si>
    <t>Some data and totals have not yet been checked and confirmed</t>
  </si>
  <si>
    <t>Data and totals checked on all sheets</t>
  </si>
  <si>
    <t>Not yet indicated</t>
  </si>
  <si>
    <t>GST inclusion inconsistent</t>
  </si>
  <si>
    <t>This disclosure has been approved by the Chief Executive</t>
  </si>
  <si>
    <t>Cultural item - not appropriate to value</t>
  </si>
  <si>
    <t>Under $100</t>
  </si>
  <si>
    <t>$100 - $500</t>
  </si>
  <si>
    <t>$500 - $1,000</t>
  </si>
  <si>
    <t>Over $1,000</t>
  </si>
  <si>
    <t>Estimate not possible</t>
  </si>
  <si>
    <t>Accepted</t>
  </si>
  <si>
    <t>Declined</t>
  </si>
  <si>
    <t>Check - there are no hidden rows with data</t>
  </si>
  <si>
    <t>Error - this total includes data from 'hidden' rows</t>
  </si>
  <si>
    <t>Check - each entry provides sufficient information</t>
  </si>
  <si>
    <t>Not all lines have an entry for "Cost in NZ$" and "Type of expense"</t>
  </si>
  <si>
    <t>Not all lines have an entry for "Description", "Was the gift accepted?" and "Estimated value in NZ$"</t>
  </si>
  <si>
    <t>Check that # of 'costs' = 'type of expenses' (also "accepted/declined" for gifts &amp; benefits)</t>
  </si>
  <si>
    <t>These checks (F53 to F61) are imperfect - they count the entries in each column and checks these totals are the same</t>
  </si>
  <si>
    <t>Travel checks</t>
  </si>
  <si>
    <t>Hospitality check</t>
  </si>
  <si>
    <t>All other expenses check</t>
  </si>
  <si>
    <t>Gifts and benefits check</t>
  </si>
  <si>
    <t>Chief Executive Expense Disclosure</t>
  </si>
  <si>
    <t>Chief Executive</t>
  </si>
  <si>
    <t>Disclosure period start</t>
  </si>
  <si>
    <t>Disclosure period end</t>
  </si>
  <si>
    <t>GST on costs</t>
  </si>
  <si>
    <t>International, domestic and local travel expenses</t>
  </si>
  <si>
    <t>All expenses incurred by chief executive during international, domestic and local travel. Group expenses relating to each trip.</t>
  </si>
  <si>
    <r>
      <t xml:space="preserve">International Travel   </t>
    </r>
    <r>
      <rPr>
        <sz val="12"/>
        <color theme="0"/>
        <rFont val="Arial"/>
        <family val="2"/>
      </rPr>
      <t xml:space="preserve"> (including travel within NZ at beginning and end of overseas trip)</t>
    </r>
  </si>
  <si>
    <t>Date(s)*</t>
  </si>
  <si>
    <t>Cost in NZ$**</t>
  </si>
  <si>
    <r>
      <t xml:space="preserve">Purpose of travel
</t>
    </r>
    <r>
      <rPr>
        <sz val="10"/>
        <color theme="0"/>
        <rFont val="Arial"/>
        <family val="2"/>
      </rPr>
      <t>(e.g. attending XYZ conference for 3 days)***</t>
    </r>
  </si>
  <si>
    <r>
      <t xml:space="preserve">Type of expense
</t>
    </r>
    <r>
      <rPr>
        <sz val="10"/>
        <color theme="0"/>
        <rFont val="Arial"/>
        <family val="2"/>
      </rPr>
      <t>(e.g. hotel, airfares, taxis, meals &amp; for how many people)</t>
    </r>
  </si>
  <si>
    <t>Location(s)</t>
  </si>
  <si>
    <t>Subtotal - international travel</t>
  </si>
  <si>
    <r>
      <t xml:space="preserve">Domestic Travel   </t>
    </r>
    <r>
      <rPr>
        <sz val="12"/>
        <color theme="0"/>
        <rFont val="Arial"/>
        <family val="2"/>
      </rPr>
      <t xml:space="preserve"> (within NZ, including travel to and from local airport)</t>
    </r>
  </si>
  <si>
    <r>
      <t xml:space="preserve">Purpose of travel
</t>
    </r>
    <r>
      <rPr>
        <sz val="10"/>
        <color theme="0"/>
        <rFont val="Arial"/>
        <family val="2"/>
      </rPr>
      <t>(e.g. visiting district office for two days...)***</t>
    </r>
  </si>
  <si>
    <t>Subtotal - domestic travel</t>
  </si>
  <si>
    <r>
      <t xml:space="preserve">Local Travel    </t>
    </r>
    <r>
      <rPr>
        <sz val="12"/>
        <color theme="0"/>
        <rFont val="Arial"/>
        <family val="2"/>
      </rPr>
      <t>(within City, excluding travel to airport)</t>
    </r>
  </si>
  <si>
    <r>
      <t>Purpose of travel</t>
    </r>
    <r>
      <rPr>
        <sz val="10"/>
        <color theme="0"/>
        <rFont val="Arial"/>
        <family val="2"/>
      </rPr>
      <t xml:space="preserve">
(e.g. meeting with Minister)***</t>
    </r>
  </si>
  <si>
    <r>
      <t xml:space="preserve">Type of expense
</t>
    </r>
    <r>
      <rPr>
        <sz val="10"/>
        <color theme="0"/>
        <rFont val="Arial"/>
        <family val="2"/>
      </rPr>
      <t>(e.g. taxi, parking, bus)</t>
    </r>
  </si>
  <si>
    <t>Subtotal - local travel</t>
  </si>
  <si>
    <t>Total travel expenses</t>
  </si>
  <si>
    <t>Hospitality Offered to Third Parties*</t>
  </si>
  <si>
    <t>All hospitality expenses provided by the chief executive in the context of his/her job to anyone external to the Public Service or statutory Crown entities.</t>
  </si>
  <si>
    <t>Date(s)**</t>
  </si>
  <si>
    <r>
      <t xml:space="preserve">Purpose of hospitality
</t>
    </r>
    <r>
      <rPr>
        <sz val="10"/>
        <color theme="0"/>
        <rFont val="Arial"/>
        <family val="2"/>
      </rPr>
      <t xml:space="preserve">(e.g. hosting delegation from China, building relationships, team building) </t>
    </r>
  </si>
  <si>
    <r>
      <t xml:space="preserve">Type of expense
</t>
    </r>
    <r>
      <rPr>
        <sz val="10"/>
        <color theme="0"/>
        <rFont val="Arial"/>
        <family val="2"/>
      </rPr>
      <t>(what and for how many e.g. dinner for 5)</t>
    </r>
  </si>
  <si>
    <t xml:space="preserve">Total hospitality expenses </t>
  </si>
  <si>
    <t>All Other Expenses</t>
  </si>
  <si>
    <t>All other expenditure incurred by the chief executive that is not travel, hospitality or gifts.
Include e.g. phone and data costs, subscriptions, membership fees, conference fees, professional development costs, books and anything else.</t>
  </si>
  <si>
    <r>
      <t xml:space="preserve">Purpose of expense
</t>
    </r>
    <r>
      <rPr>
        <sz val="10"/>
        <color theme="0"/>
        <rFont val="Arial"/>
        <family val="2"/>
      </rPr>
      <t>(e.g. subscription part of employment agreement, development as agreed with SSC)</t>
    </r>
  </si>
  <si>
    <r>
      <t xml:space="preserve">Type of expense
</t>
    </r>
    <r>
      <rPr>
        <sz val="10"/>
        <color theme="0"/>
        <rFont val="Arial"/>
        <family val="2"/>
      </rPr>
      <t>(e.g. phone and data costs, membership fees)</t>
    </r>
  </si>
  <si>
    <t xml:space="preserve">Total other expenses </t>
  </si>
  <si>
    <t>Chief Executive Gifts and Benefits Disclosure</t>
  </si>
  <si>
    <t>GST on values</t>
  </si>
  <si>
    <t>Gifts and Benefits over $50 annual value</t>
  </si>
  <si>
    <r>
      <rPr>
        <b/>
        <i/>
        <sz val="10"/>
        <color theme="1"/>
        <rFont val="Arial"/>
        <family val="2"/>
      </rPr>
      <t>Include all gifts, invitations to events and other hospitality</t>
    </r>
    <r>
      <rPr>
        <i/>
        <sz val="10"/>
        <color theme="1"/>
        <rFont val="Arial"/>
        <family val="2"/>
      </rPr>
      <t xml:space="preserve">, of $50 or more in total value per year, offered to the chief executive by people external to the organisation.
Include all gifts, invitations or other hospitality </t>
    </r>
    <r>
      <rPr>
        <b/>
        <i/>
        <sz val="10"/>
        <color theme="1"/>
        <rFont val="Arial"/>
        <family val="2"/>
      </rPr>
      <t>whether accepted or declined</t>
    </r>
    <r>
      <rPr>
        <i/>
        <sz val="10"/>
        <color theme="1"/>
        <rFont val="Arial"/>
        <family val="2"/>
      </rPr>
      <t>.</t>
    </r>
  </si>
  <si>
    <r>
      <t xml:space="preserve">Description
</t>
    </r>
    <r>
      <rPr>
        <sz val="10"/>
        <color theme="0"/>
        <rFont val="Arial"/>
        <family val="2"/>
      </rPr>
      <t>(e.g. event tickets, etc.)</t>
    </r>
  </si>
  <si>
    <r>
      <t xml:space="preserve">Was the gift accepted?
</t>
    </r>
    <r>
      <rPr>
        <sz val="10"/>
        <color theme="0"/>
        <rFont val="Arial"/>
        <family val="2"/>
      </rPr>
      <t>(drop-down list in cell)</t>
    </r>
  </si>
  <si>
    <r>
      <t xml:space="preserve">Offered by 
</t>
    </r>
    <r>
      <rPr>
        <sz val="10"/>
        <color theme="0"/>
        <rFont val="Arial"/>
        <family val="2"/>
      </rPr>
      <t>(who made the offer?)</t>
    </r>
  </si>
  <si>
    <r>
      <t>Estimated value in NZ$</t>
    </r>
    <r>
      <rPr>
        <sz val="10"/>
        <color theme="0"/>
        <rFont val="Arial"/>
        <family val="2"/>
      </rPr>
      <t xml:space="preserve">
(drop-down list in cell </t>
    </r>
    <r>
      <rPr>
        <sz val="10"/>
        <rFont val="Arial"/>
        <family val="2"/>
      </rPr>
      <t>but</t>
    </r>
    <r>
      <rPr>
        <sz val="10"/>
        <color theme="0"/>
        <rFont val="Arial"/>
        <family val="2"/>
      </rPr>
      <t xml:space="preserve"> provide specific value if possible)</t>
    </r>
  </si>
  <si>
    <r>
      <t xml:space="preserve">Other comments
</t>
    </r>
    <r>
      <rPr>
        <sz val="10"/>
        <color theme="0"/>
        <rFont val="Arial"/>
        <family val="2"/>
      </rPr>
      <t>(e.g. if given to others, whom?)</t>
    </r>
  </si>
  <si>
    <t>Total count of gift/benefit entries:</t>
  </si>
  <si>
    <t>Offered</t>
  </si>
  <si>
    <t>Type here who else has approved this disclosure</t>
  </si>
  <si>
    <t>Classification Office Te Mana Whakaatu</t>
  </si>
  <si>
    <t>David Shanks</t>
  </si>
  <si>
    <t>IPANZ Conference</t>
  </si>
  <si>
    <t>Oslo Manifesto Consultation</t>
  </si>
  <si>
    <t>Airfares</t>
  </si>
  <si>
    <t>Christchurch</t>
  </si>
  <si>
    <t>NetSafety Week Auckland</t>
  </si>
  <si>
    <t>Auckland</t>
  </si>
  <si>
    <t>Parking - Airport</t>
  </si>
  <si>
    <t xml:space="preserve">Airport - Parking </t>
  </si>
  <si>
    <t>Wellington</t>
  </si>
  <si>
    <t>Meals (coffee for 2)</t>
  </si>
  <si>
    <t>Taxi - Airport transfer</t>
  </si>
  <si>
    <t>Taxi - Airport transfer for 2</t>
  </si>
  <si>
    <t>Lunch (for 4)</t>
  </si>
  <si>
    <t>Taxi</t>
  </si>
  <si>
    <t>Taxi (for 2)</t>
  </si>
  <si>
    <t>Meal (for 2)</t>
  </si>
  <si>
    <t>Run workshop for the NZ Customs Service 
(Comptroller and Senior Leadership team) on the work of the Classification Office 
(Traveling with 1 member of staff)</t>
  </si>
  <si>
    <t xml:space="preserve"> Crown Entity Chair's workshop</t>
  </si>
  <si>
    <t>NIL</t>
  </si>
  <si>
    <t>Annual Cell Phone Plan &amp; Usage 
(excludes Data which is covered by an office plan, includes roaming charges also disclosed under 'International Travel')</t>
  </si>
  <si>
    <t>Membership fee</t>
  </si>
  <si>
    <t>NZ</t>
  </si>
  <si>
    <t>NA</t>
  </si>
  <si>
    <t xml:space="preserve">Dinner </t>
  </si>
  <si>
    <t>ANZSA (New Zealand Screen Association)</t>
  </si>
  <si>
    <t>Mobile phone and calling costs</t>
  </si>
  <si>
    <t>Conference fee</t>
  </si>
  <si>
    <t>Jul '21-Jun '22</t>
  </si>
  <si>
    <t xml:space="preserve"> Meeting with Broadcasting Standards Authority</t>
  </si>
  <si>
    <t>New York Times</t>
  </si>
  <si>
    <t>Annual news subscription</t>
  </si>
  <si>
    <t>The Washington Post</t>
  </si>
  <si>
    <t>New Zealand Law Society membership</t>
  </si>
  <si>
    <t>Chief Finanical Officer</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</si>
</sst>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quot;$&quot;#,##0.00_);[Red]\(&quot;$&quot;#,##0.00\)"/>
    <numFmt numFmtId="165" formatCode="_(&quot;$&quot;* #,##0.00_);_(&quot;$&quot;* \(#,##0.00\);_(&quot;$&quot;* &quot;-&quot;??_);_(@_)"/>
    <numFmt numFmtId="166" formatCode="&quot;$&quot;#,##0.00"/>
    <numFmt numFmtId="167" formatCode="[$-1409]d\ mmmm\ yyyy;@"/>
  </numFmts>
  <fonts count="29" x14ac:knownFonts="1">
    <font>
      <sz val="10"/>
      <color theme="1"/>
      <name val="Arial"/>
      <family val="2"/>
    </font>
    <font>
      <b/>
      <sz val="10"/>
      <color indexed="8"/>
      <name val="Arial"/>
      <family val="2"/>
    </font>
    <font>
      <b/>
      <i/>
      <sz val="12"/>
      <color indexed="8"/>
      <name val="Arial"/>
      <family val="2"/>
    </font>
    <font>
      <b/>
      <sz val="12"/>
      <color indexed="8"/>
      <name val="Arial"/>
      <family val="2"/>
    </font>
    <font>
      <b/>
      <sz val="10"/>
      <color theme="1"/>
      <name val="Arial"/>
      <family val="2"/>
    </font>
    <font>
      <i/>
      <sz val="10"/>
      <color indexed="8"/>
      <name val="Arial"/>
      <family val="2"/>
    </font>
    <font>
      <sz val="10"/>
      <color indexed="8"/>
      <name val="Arial"/>
      <family val="2"/>
    </font>
    <font>
      <i/>
      <sz val="10"/>
      <color theme="1"/>
      <name val="Arial"/>
      <family val="2"/>
    </font>
    <font>
      <b/>
      <i/>
      <sz val="10"/>
      <color theme="1"/>
      <name val="Arial"/>
      <family val="2"/>
    </font>
    <font>
      <sz val="12"/>
      <color theme="1"/>
      <name val="Arial"/>
      <family val="2"/>
    </font>
    <font>
      <sz val="12"/>
      <color indexed="8"/>
      <name val="Arial"/>
      <family val="2"/>
    </font>
    <font>
      <sz val="10"/>
      <name val="Arial"/>
      <family val="2"/>
    </font>
    <font>
      <sz val="10"/>
      <color theme="0"/>
      <name val="Arial"/>
      <family val="2"/>
    </font>
    <font>
      <b/>
      <sz val="12"/>
      <name val="Arial"/>
      <family val="2"/>
    </font>
    <font>
      <b/>
      <sz val="12"/>
      <color theme="0"/>
      <name val="Arial"/>
      <family val="2"/>
    </font>
    <font>
      <b/>
      <sz val="11"/>
      <color theme="0"/>
      <name val="Arial"/>
      <family val="2"/>
    </font>
    <font>
      <b/>
      <sz val="10"/>
      <color theme="0"/>
      <name val="Arial"/>
      <family val="2"/>
    </font>
    <font>
      <b/>
      <sz val="10"/>
      <name val="Arial"/>
      <family val="2"/>
    </font>
    <font>
      <b/>
      <sz val="16"/>
      <color theme="0"/>
      <name val="Arial"/>
      <family val="2"/>
    </font>
    <font>
      <sz val="10"/>
      <color theme="1"/>
      <name val="Arial"/>
      <family val="2"/>
    </font>
    <font>
      <sz val="12"/>
      <color theme="0"/>
      <name val="Arial"/>
      <family val="2"/>
    </font>
    <font>
      <b/>
      <sz val="12"/>
      <color rgb="FFFF0000"/>
      <name val="Arial"/>
      <family val="2"/>
    </font>
    <font>
      <b/>
      <sz val="12"/>
      <color theme="1"/>
      <name val="Arial"/>
      <family val="2"/>
    </font>
    <font>
      <sz val="9"/>
      <color indexed="81"/>
      <name val="Tahoma"/>
      <family val="2"/>
    </font>
    <font>
      <b/>
      <sz val="10"/>
      <color theme="1" tint="0.499984740745262"/>
      <name val="Arial"/>
      <family val="2"/>
    </font>
    <font>
      <sz val="10"/>
      <color theme="1" tint="0.499984740745262"/>
      <name val="Arial"/>
      <family val="2"/>
    </font>
    <font>
      <b/>
      <sz val="11"/>
      <color theme="1"/>
      <name val="Arial"/>
      <family val="2"/>
    </font>
    <font>
      <b/>
      <sz val="10"/>
      <color rgb="FFFFC000"/>
      <name val="Arial"/>
      <family val="2"/>
    </font>
    <font>
      <sz val="12"/>
      <color theme="0" tint="-0.499984740745262"/>
      <name val="Arial"/>
      <family val="2"/>
    </font>
  </fonts>
  <fills count="11">
    <fill>
      <patternFill patternType="none"/>
    </fill>
    <fill>
      <patternFill patternType="gray125"/>
    </fill>
    <fill>
      <patternFill patternType="solid">
        <fgColor theme="3" tint="-0.249977111117893"/>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99FF99"/>
        <bgColor indexed="64"/>
      </patternFill>
    </fill>
    <fill>
      <patternFill patternType="solid">
        <fgColor rgb="FFCCFFCC"/>
        <bgColor indexed="64"/>
      </patternFill>
    </fill>
  </fills>
  <borders count="23">
    <border>
      <left/>
      <right/>
      <top/>
      <bottom/>
      <diagonal/>
    </border>
    <border>
      <left style="thin">
        <color indexed="64"/>
      </left>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
      <left/>
      <right/>
      <top/>
      <bottom style="thin">
        <color indexed="64"/>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indexed="64"/>
      </left>
      <right style="thin">
        <color theme="0" tint="-0.24994659260841701"/>
      </right>
      <top style="thin">
        <color indexed="64"/>
      </top>
      <bottom/>
      <diagonal/>
    </border>
    <border>
      <left style="thin">
        <color theme="0" tint="-0.24994659260841701"/>
      </left>
      <right style="thin">
        <color theme="0" tint="-0.24994659260841701"/>
      </right>
      <top style="thin">
        <color indexed="64"/>
      </top>
      <bottom style="thin">
        <color theme="0" tint="-0.24994659260841701"/>
      </bottom>
      <diagonal/>
    </border>
    <border>
      <left/>
      <right/>
      <top style="thin">
        <color indexed="64"/>
      </top>
      <bottom/>
      <diagonal/>
    </border>
    <border>
      <left style="thin">
        <color theme="0" tint="-0.24994659260841701"/>
      </left>
      <right style="thin">
        <color indexed="64"/>
      </right>
      <top style="thin">
        <color indexed="64"/>
      </top>
      <bottom style="thin">
        <color theme="0" tint="-0.24994659260841701"/>
      </bottom>
      <diagonal/>
    </border>
    <border>
      <left style="thin">
        <color indexed="64"/>
      </left>
      <right style="thin">
        <color theme="0" tint="-0.24994659260841701"/>
      </right>
      <top/>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64"/>
      </left>
      <right style="thin">
        <color theme="0" tint="-0.24994659260841701"/>
      </right>
      <top/>
      <bottom style="thin">
        <color indexed="64"/>
      </bottom>
      <diagonal/>
    </border>
    <border>
      <left style="thin">
        <color theme="0" tint="-0.24994659260841701"/>
      </left>
      <right style="thin">
        <color theme="0" tint="-0.24994659260841701"/>
      </right>
      <top style="thin">
        <color theme="0" tint="-0.24994659260841701"/>
      </top>
      <bottom style="thin">
        <color indexed="64"/>
      </bottom>
      <diagonal/>
    </border>
    <border>
      <left style="thin">
        <color theme="0" tint="-0.24994659260841701"/>
      </left>
      <right style="thin">
        <color indexed="64"/>
      </right>
      <top style="thin">
        <color theme="0" tint="-0.24994659260841701"/>
      </top>
      <bottom style="thin">
        <color indexed="64"/>
      </bottom>
      <diagonal/>
    </border>
  </borders>
  <cellStyleXfs count="2">
    <xf numFmtId="0" fontId="0" fillId="0" borderId="0"/>
    <xf numFmtId="165" fontId="19" fillId="0" borderId="0" applyFont="0" applyFill="0" applyBorder="0" applyAlignment="0" applyProtection="0"/>
  </cellStyleXfs>
  <cellXfs count="180">
    <xf numFmtId="0" fontId="0" fillId="0" borderId="0" xfId="0"/>
    <xf numFmtId="0" fontId="0" fillId="0" borderId="0" xfId="0" applyAlignment="1" applyProtection="1">
      <alignment wrapText="1"/>
      <protection locked="0"/>
    </xf>
    <xf numFmtId="0" fontId="0" fillId="0" borderId="0" xfId="0" applyFont="1" applyBorder="1" applyProtection="1">
      <protection locked="0"/>
    </xf>
    <xf numFmtId="0" fontId="0" fillId="0" borderId="0" xfId="0" applyFont="1" applyProtection="1">
      <protection locked="0"/>
    </xf>
    <xf numFmtId="0" fontId="14" fillId="2" borderId="0" xfId="0" applyFont="1" applyFill="1" applyBorder="1" applyAlignment="1" applyProtection="1">
      <alignment vertical="center" wrapText="1" readingOrder="1"/>
    </xf>
    <xf numFmtId="0" fontId="0" fillId="5" borderId="0" xfId="0" applyFill="1" applyAlignment="1" applyProtection="1">
      <alignment wrapText="1"/>
    </xf>
    <xf numFmtId="0" fontId="0" fillId="5" borderId="0" xfId="0" applyFont="1" applyFill="1" applyAlignment="1" applyProtection="1">
      <alignment wrapText="1"/>
    </xf>
    <xf numFmtId="0" fontId="14" fillId="0" borderId="0" xfId="0" applyFont="1" applyFill="1" applyBorder="1" applyAlignment="1" applyProtection="1">
      <alignment vertical="center" wrapText="1" readingOrder="1"/>
    </xf>
    <xf numFmtId="0" fontId="13" fillId="0" borderId="0" xfId="0" applyFont="1" applyFill="1" applyBorder="1" applyAlignment="1" applyProtection="1">
      <alignment vertical="center" wrapText="1" readingOrder="1"/>
    </xf>
    <xf numFmtId="0" fontId="17" fillId="0" borderId="0" xfId="0" applyFont="1" applyFill="1" applyBorder="1" applyAlignment="1" applyProtection="1">
      <alignment vertical="center" wrapText="1" readingOrder="1"/>
    </xf>
    <xf numFmtId="0" fontId="17" fillId="0" borderId="3" xfId="0" applyFont="1" applyFill="1" applyBorder="1" applyAlignment="1" applyProtection="1">
      <alignment vertical="center" wrapText="1" readingOrder="1"/>
    </xf>
    <xf numFmtId="0" fontId="24" fillId="0" borderId="3" xfId="0" applyFont="1" applyFill="1" applyBorder="1" applyAlignment="1" applyProtection="1">
      <alignment horizontal="left" vertical="center" wrapText="1" indent="2" readingOrder="1"/>
    </xf>
    <xf numFmtId="0" fontId="0" fillId="4" borderId="0" xfId="0" applyFill="1" applyAlignment="1" applyProtection="1"/>
    <xf numFmtId="0" fontId="0" fillId="5" borderId="0" xfId="0" applyFill="1" applyAlignment="1" applyProtection="1"/>
    <xf numFmtId="0" fontId="4" fillId="6" borderId="0" xfId="0" applyFont="1" applyFill="1" applyAlignment="1" applyProtection="1"/>
    <xf numFmtId="0" fontId="4" fillId="6" borderId="0" xfId="0" applyFont="1" applyFill="1" applyAlignment="1" applyProtection="1">
      <alignment wrapText="1"/>
    </xf>
    <xf numFmtId="0" fontId="0" fillId="0" borderId="0" xfId="0" applyProtection="1"/>
    <xf numFmtId="0" fontId="22" fillId="0" borderId="0" xfId="0" applyFont="1" applyBorder="1" applyProtection="1"/>
    <xf numFmtId="166" fontId="21" fillId="0" borderId="0" xfId="0" applyNumberFormat="1" applyFont="1" applyFill="1" applyBorder="1" applyAlignment="1" applyProtection="1">
      <alignment vertical="center" wrapText="1"/>
    </xf>
    <xf numFmtId="0" fontId="15" fillId="0" borderId="0" xfId="0" applyFont="1" applyFill="1" applyBorder="1" applyAlignment="1" applyProtection="1">
      <alignment horizontal="center" vertical="center" wrapText="1"/>
    </xf>
    <xf numFmtId="0" fontId="0" fillId="0" borderId="0" xfId="0" applyFont="1" applyBorder="1" applyAlignment="1" applyProtection="1">
      <alignment wrapText="1"/>
    </xf>
    <xf numFmtId="0" fontId="4" fillId="0" borderId="0" xfId="0" applyFont="1" applyBorder="1" applyAlignment="1" applyProtection="1">
      <alignment wrapText="1"/>
    </xf>
    <xf numFmtId="0" fontId="1" fillId="0" borderId="0" xfId="0" applyFont="1" applyBorder="1" applyAlignment="1" applyProtection="1">
      <alignment wrapText="1"/>
    </xf>
    <xf numFmtId="0" fontId="0" fillId="0" borderId="0" xfId="0" applyFont="1" applyBorder="1" applyAlignment="1" applyProtection="1">
      <alignment vertical="center"/>
    </xf>
    <xf numFmtId="0" fontId="0" fillId="0" borderId="0" xfId="0" applyFont="1" applyProtection="1"/>
    <xf numFmtId="0" fontId="1" fillId="0" borderId="0" xfId="0" applyFont="1" applyFill="1" applyBorder="1" applyAlignment="1" applyProtection="1">
      <alignment wrapText="1"/>
    </xf>
    <xf numFmtId="0" fontId="0" fillId="0" borderId="0" xfId="0" applyFill="1" applyBorder="1" applyAlignment="1" applyProtection="1">
      <alignment wrapText="1"/>
    </xf>
    <xf numFmtId="0" fontId="0" fillId="0" borderId="0" xfId="0" applyBorder="1" applyAlignment="1" applyProtection="1">
      <alignment wrapText="1"/>
    </xf>
    <xf numFmtId="0" fontId="4" fillId="0" borderId="0" xfId="0" applyFont="1" applyBorder="1" applyProtection="1"/>
    <xf numFmtId="0" fontId="0" fillId="0" borderId="0" xfId="0" applyFont="1" applyFill="1" applyBorder="1" applyAlignment="1" applyProtection="1">
      <alignment vertical="center"/>
    </xf>
    <xf numFmtId="0" fontId="0" fillId="0" borderId="0" xfId="0" applyFont="1" applyFill="1" applyBorder="1" applyAlignment="1" applyProtection="1">
      <alignment wrapText="1"/>
    </xf>
    <xf numFmtId="0" fontId="0" fillId="0" borderId="0" xfId="0" applyBorder="1" applyAlignment="1" applyProtection="1">
      <alignment vertical="center"/>
    </xf>
    <xf numFmtId="0" fontId="0" fillId="0" borderId="0" xfId="0" applyBorder="1" applyAlignment="1" applyProtection="1"/>
    <xf numFmtId="0" fontId="0" fillId="0" borderId="0" xfId="0" applyFont="1" applyBorder="1" applyAlignment="1" applyProtection="1">
      <alignment horizontal="justify" vertical="center"/>
    </xf>
    <xf numFmtId="0" fontId="10" fillId="0" borderId="0" xfId="0" applyFont="1" applyBorder="1" applyAlignment="1" applyProtection="1">
      <alignment vertical="center" wrapText="1" readingOrder="1"/>
    </xf>
    <xf numFmtId="0" fontId="16" fillId="3" borderId="0" xfId="0" applyFont="1" applyFill="1" applyBorder="1" applyAlignment="1" applyProtection="1">
      <alignment vertical="center" wrapText="1"/>
    </xf>
    <xf numFmtId="0" fontId="0" fillId="0" borderId="0" xfId="0" applyFont="1" applyAlignment="1" applyProtection="1">
      <alignment vertical="center"/>
    </xf>
    <xf numFmtId="0" fontId="0" fillId="0" borderId="0" xfId="0" applyFont="1" applyFill="1" applyProtection="1"/>
    <xf numFmtId="0" fontId="0" fillId="0" borderId="0" xfId="0" applyFont="1" applyBorder="1" applyProtection="1"/>
    <xf numFmtId="0" fontId="0" fillId="0" borderId="0" xfId="0" applyBorder="1" applyAlignment="1" applyProtection="1">
      <alignment vertical="top"/>
    </xf>
    <xf numFmtId="0" fontId="0" fillId="0" borderId="0" xfId="0" applyBorder="1" applyAlignment="1" applyProtection="1">
      <alignment vertical="top" wrapText="1"/>
    </xf>
    <xf numFmtId="0" fontId="0" fillId="0" borderId="0" xfId="0" applyFont="1" applyAlignment="1" applyProtection="1">
      <alignment wrapText="1"/>
    </xf>
    <xf numFmtId="0" fontId="3" fillId="0" borderId="0" xfId="0" applyFont="1" applyFill="1" applyBorder="1" applyAlignment="1" applyProtection="1">
      <alignment wrapText="1"/>
    </xf>
    <xf numFmtId="0" fontId="0" fillId="0" borderId="0" xfId="0" applyBorder="1" applyAlignment="1" applyProtection="1">
      <alignment vertical="center" wrapText="1"/>
    </xf>
    <xf numFmtId="0" fontId="0" fillId="0" borderId="0" xfId="0" applyFont="1" applyBorder="1" applyAlignment="1" applyProtection="1">
      <alignment vertical="center" wrapText="1"/>
    </xf>
    <xf numFmtId="0" fontId="0" fillId="0" borderId="0" xfId="0" applyFont="1" applyAlignment="1" applyProtection="1">
      <alignment horizontal="justify" vertical="center"/>
    </xf>
    <xf numFmtId="0" fontId="0" fillId="0" borderId="0" xfId="0" applyAlignment="1" applyProtection="1">
      <alignment wrapText="1"/>
    </xf>
    <xf numFmtId="0" fontId="2" fillId="0" borderId="0" xfId="0" applyFont="1" applyFill="1" applyBorder="1" applyAlignment="1" applyProtection="1">
      <alignment wrapText="1"/>
    </xf>
    <xf numFmtId="0" fontId="1" fillId="0" borderId="0" xfId="0" applyFont="1" applyBorder="1" applyAlignment="1" applyProtection="1">
      <alignment vertical="center" wrapText="1"/>
    </xf>
    <xf numFmtId="0" fontId="0" fillId="0" borderId="0" xfId="0" applyAlignment="1" applyProtection="1">
      <alignment vertical="center" wrapText="1"/>
    </xf>
    <xf numFmtId="0" fontId="15" fillId="3" borderId="0" xfId="0" applyFont="1" applyFill="1" applyBorder="1" applyAlignment="1" applyProtection="1">
      <alignment vertical="center" wrapText="1" readingOrder="1"/>
    </xf>
    <xf numFmtId="0" fontId="12" fillId="3" borderId="0" xfId="0" applyFont="1" applyFill="1" applyBorder="1" applyAlignment="1" applyProtection="1"/>
    <xf numFmtId="0" fontId="4" fillId="0" borderId="0" xfId="0" applyFont="1" applyFill="1" applyBorder="1" applyAlignment="1" applyProtection="1">
      <alignment wrapText="1"/>
    </xf>
    <xf numFmtId="0" fontId="0" fillId="0" borderId="0" xfId="0" applyFont="1" applyBorder="1" applyAlignment="1" applyProtection="1"/>
    <xf numFmtId="0" fontId="0" fillId="0" borderId="0" xfId="0" applyAlignment="1" applyProtection="1"/>
    <xf numFmtId="0" fontId="0" fillId="0" borderId="0" xfId="0" applyAlignment="1" applyProtection="1">
      <alignment vertical="top" wrapText="1"/>
    </xf>
    <xf numFmtId="1" fontId="17" fillId="0" borderId="5" xfId="0" applyNumberFormat="1" applyFont="1" applyFill="1" applyBorder="1" applyAlignment="1" applyProtection="1">
      <alignment horizontal="center" vertical="center" wrapText="1"/>
    </xf>
    <xf numFmtId="0" fontId="11" fillId="0" borderId="0" xfId="0" applyFont="1" applyFill="1" applyBorder="1" applyAlignment="1" applyProtection="1">
      <alignment vertical="center"/>
    </xf>
    <xf numFmtId="1" fontId="13" fillId="0" borderId="0" xfId="0" applyNumberFormat="1" applyFont="1" applyFill="1" applyBorder="1" applyAlignment="1" applyProtection="1">
      <alignment horizontal="center" vertical="center" wrapText="1"/>
    </xf>
    <xf numFmtId="165" fontId="13" fillId="0" borderId="0" xfId="1" applyFont="1" applyFill="1" applyBorder="1" applyAlignment="1" applyProtection="1">
      <alignment vertical="center" wrapText="1" readingOrder="1"/>
    </xf>
    <xf numFmtId="0" fontId="11" fillId="0" borderId="0" xfId="0" applyFont="1" applyFill="1" applyAlignment="1" applyProtection="1">
      <alignment vertical="center" wrapText="1"/>
    </xf>
    <xf numFmtId="0" fontId="0" fillId="0" borderId="0" xfId="0" applyFill="1" applyAlignment="1" applyProtection="1">
      <alignment vertical="center" wrapText="1"/>
    </xf>
    <xf numFmtId="0" fontId="0" fillId="0" borderId="0" xfId="0" applyFill="1" applyAlignment="1" applyProtection="1">
      <alignment wrapText="1"/>
    </xf>
    <xf numFmtId="0" fontId="0" fillId="5" borderId="0" xfId="0" applyFont="1" applyFill="1" applyBorder="1" applyAlignment="1" applyProtection="1"/>
    <xf numFmtId="0" fontId="0" fillId="5" borderId="0" xfId="0" applyFont="1" applyFill="1" applyBorder="1" applyAlignment="1" applyProtection="1">
      <alignment wrapText="1"/>
    </xf>
    <xf numFmtId="0" fontId="0" fillId="5" borderId="0" xfId="0" applyFill="1" applyAlignment="1" applyProtection="1">
      <alignment horizontal="left" vertical="top"/>
    </xf>
    <xf numFmtId="0" fontId="0" fillId="5" borderId="0" xfId="0" applyFont="1" applyFill="1" applyBorder="1" applyProtection="1"/>
    <xf numFmtId="0" fontId="0" fillId="4" borderId="0" xfId="0" applyFont="1" applyFill="1" applyBorder="1" applyProtection="1"/>
    <xf numFmtId="0" fontId="0" fillId="0" borderId="0" xfId="0" applyProtection="1">
      <protection locked="0"/>
    </xf>
    <xf numFmtId="0" fontId="15" fillId="3" borderId="0" xfId="0" applyFont="1" applyFill="1" applyBorder="1" applyAlignment="1" applyProtection="1">
      <alignment vertical="center" readingOrder="1"/>
    </xf>
    <xf numFmtId="0" fontId="26" fillId="0" borderId="0" xfId="0" applyFont="1" applyBorder="1" applyProtection="1"/>
    <xf numFmtId="166" fontId="15" fillId="8" borderId="0" xfId="0" applyNumberFormat="1" applyFont="1" applyFill="1" applyBorder="1" applyAlignment="1" applyProtection="1">
      <alignment horizontal="left" vertical="center" wrapText="1"/>
    </xf>
    <xf numFmtId="1" fontId="15" fillId="8" borderId="0" xfId="0" applyNumberFormat="1" applyFont="1" applyFill="1" applyBorder="1" applyAlignment="1" applyProtection="1">
      <alignment horizontal="center" vertical="center" wrapText="1"/>
    </xf>
    <xf numFmtId="164" fontId="0" fillId="0" borderId="0" xfId="0" applyNumberFormat="1" applyBorder="1" applyAlignment="1" applyProtection="1">
      <alignment wrapText="1"/>
    </xf>
    <xf numFmtId="164" fontId="15" fillId="3" borderId="0" xfId="0" applyNumberFormat="1" applyFont="1" applyFill="1" applyBorder="1" applyAlignment="1" applyProtection="1">
      <alignment vertical="center"/>
    </xf>
    <xf numFmtId="164" fontId="17" fillId="0" borderId="4" xfId="1" applyNumberFormat="1" applyFont="1" applyFill="1" applyBorder="1" applyAlignment="1" applyProtection="1">
      <alignment vertical="center" wrapText="1" readingOrder="1"/>
    </xf>
    <xf numFmtId="164" fontId="17" fillId="0" borderId="0" xfId="1" applyNumberFormat="1" applyFont="1" applyFill="1" applyBorder="1" applyAlignment="1" applyProtection="1">
      <alignment vertical="center" wrapText="1" readingOrder="1"/>
    </xf>
    <xf numFmtId="164" fontId="24" fillId="0" borderId="4" xfId="1" applyNumberFormat="1" applyFont="1" applyFill="1" applyBorder="1" applyAlignment="1" applyProtection="1">
      <alignment vertical="center" wrapText="1" readingOrder="1"/>
    </xf>
    <xf numFmtId="164" fontId="15" fillId="3" borderId="0" xfId="0" applyNumberFormat="1" applyFont="1" applyFill="1" applyBorder="1" applyAlignment="1" applyProtection="1">
      <alignment vertical="center" wrapText="1" readingOrder="1"/>
    </xf>
    <xf numFmtId="0" fontId="0" fillId="4" borderId="0" xfId="0" applyFill="1" applyAlignment="1" applyProtection="1">
      <alignment wrapText="1"/>
    </xf>
    <xf numFmtId="0" fontId="0" fillId="4" borderId="0" xfId="0" applyFill="1" applyBorder="1" applyAlignment="1" applyProtection="1"/>
    <xf numFmtId="0" fontId="6" fillId="4" borderId="0" xfId="0" applyFont="1" applyFill="1" applyBorder="1" applyAlignment="1" applyProtection="1">
      <alignment wrapText="1"/>
    </xf>
    <xf numFmtId="0" fontId="11" fillId="0" borderId="5" xfId="1" applyNumberFormat="1" applyFont="1" applyFill="1" applyBorder="1" applyAlignment="1" applyProtection="1">
      <alignment horizontal="center" vertical="center" wrapText="1" readingOrder="1"/>
    </xf>
    <xf numFmtId="0" fontId="11" fillId="0" borderId="0" xfId="1" applyNumberFormat="1" applyFont="1" applyFill="1" applyBorder="1" applyAlignment="1" applyProtection="1">
      <alignment horizontal="center" vertical="center" wrapText="1" readingOrder="1"/>
    </xf>
    <xf numFmtId="0" fontId="25" fillId="0" borderId="5" xfId="1" applyNumberFormat="1" applyFont="1" applyFill="1" applyBorder="1" applyAlignment="1" applyProtection="1">
      <alignment horizontal="center" vertical="center" wrapText="1" readingOrder="1"/>
    </xf>
    <xf numFmtId="0" fontId="27" fillId="3" borderId="0" xfId="0" applyFont="1" applyFill="1" applyBorder="1" applyAlignment="1" applyProtection="1">
      <alignment horizontal="center" vertical="center" readingOrder="1"/>
    </xf>
    <xf numFmtId="0" fontId="16" fillId="3" borderId="0" xfId="0" applyFont="1" applyFill="1" applyBorder="1" applyAlignment="1" applyProtection="1">
      <alignment vertical="center"/>
    </xf>
    <xf numFmtId="164" fontId="16" fillId="3" borderId="0" xfId="0" applyNumberFormat="1" applyFont="1" applyFill="1" applyBorder="1" applyAlignment="1" applyProtection="1">
      <alignment vertical="center"/>
    </xf>
    <xf numFmtId="0" fontId="4" fillId="4" borderId="0" xfId="0" applyFont="1" applyFill="1" applyBorder="1" applyAlignment="1" applyProtection="1">
      <alignment wrapText="1"/>
    </xf>
    <xf numFmtId="0" fontId="4" fillId="5" borderId="0" xfId="0" applyFont="1" applyFill="1" applyAlignment="1" applyProtection="1">
      <alignment wrapText="1"/>
    </xf>
    <xf numFmtId="1" fontId="0" fillId="5" borderId="0" xfId="0" applyNumberFormat="1" applyFont="1" applyFill="1" applyBorder="1" applyAlignment="1" applyProtection="1">
      <alignment horizontal="center"/>
    </xf>
    <xf numFmtId="0" fontId="0" fillId="5" borderId="0" xfId="0" applyFont="1" applyFill="1" applyBorder="1" applyAlignment="1" applyProtection="1">
      <alignment horizontal="center"/>
    </xf>
    <xf numFmtId="1" fontId="0" fillId="4" borderId="0" xfId="0" applyNumberFormat="1" applyFont="1" applyFill="1" applyBorder="1" applyAlignment="1" applyProtection="1">
      <alignment horizontal="center"/>
    </xf>
    <xf numFmtId="0" fontId="0" fillId="4" borderId="0" xfId="0" applyFont="1" applyFill="1" applyBorder="1" applyAlignment="1" applyProtection="1">
      <alignment horizontal="center"/>
    </xf>
    <xf numFmtId="0" fontId="4" fillId="4" borderId="0" xfId="0" applyFont="1" applyFill="1" applyAlignment="1" applyProtection="1"/>
    <xf numFmtId="0" fontId="4" fillId="4" borderId="0" xfId="0" applyFont="1" applyFill="1" applyAlignment="1" applyProtection="1">
      <alignment wrapText="1"/>
    </xf>
    <xf numFmtId="2" fontId="0" fillId="4" borderId="0" xfId="0" applyNumberFormat="1" applyFont="1" applyFill="1" applyAlignment="1" applyProtection="1">
      <alignment vertical="top"/>
    </xf>
    <xf numFmtId="0" fontId="4" fillId="5" borderId="0" xfId="0" applyFont="1" applyFill="1" applyBorder="1" applyAlignment="1" applyProtection="1">
      <alignment wrapText="1"/>
    </xf>
    <xf numFmtId="0" fontId="0" fillId="4" borderId="0" xfId="0" applyFont="1" applyFill="1" applyAlignment="1" applyProtection="1">
      <alignment horizontal="left" vertical="top" wrapText="1"/>
    </xf>
    <xf numFmtId="0" fontId="0" fillId="5" borderId="0" xfId="0" applyFont="1" applyFill="1" applyAlignment="1" applyProtection="1">
      <alignment horizontal="left" vertical="top" wrapText="1"/>
    </xf>
    <xf numFmtId="0" fontId="4" fillId="5" borderId="0" xfId="0" applyFont="1" applyFill="1" applyAlignment="1" applyProtection="1">
      <alignment horizontal="center" vertical="top"/>
    </xf>
    <xf numFmtId="1" fontId="4" fillId="5" borderId="0" xfId="0" applyNumberFormat="1" applyFont="1" applyFill="1" applyBorder="1" applyAlignment="1" applyProtection="1">
      <alignment horizontal="center"/>
    </xf>
    <xf numFmtId="0" fontId="4" fillId="4" borderId="0" xfId="0" applyFont="1" applyFill="1" applyBorder="1" applyAlignment="1" applyProtection="1">
      <alignment horizontal="center" wrapText="1"/>
    </xf>
    <xf numFmtId="0" fontId="4" fillId="5" borderId="0" xfId="0" applyFont="1" applyFill="1" applyAlignment="1" applyProtection="1">
      <alignment horizontal="center" wrapText="1"/>
    </xf>
    <xf numFmtId="0" fontId="14" fillId="3" borderId="0" xfId="0" applyFont="1" applyFill="1" applyBorder="1" applyAlignment="1" applyProtection="1">
      <alignment vertical="center" wrapText="1" readingOrder="1"/>
    </xf>
    <xf numFmtId="165" fontId="14" fillId="3" borderId="0" xfId="1" applyFont="1" applyFill="1" applyBorder="1" applyAlignment="1" applyProtection="1">
      <alignment horizontal="center" vertical="center" wrapText="1" readingOrder="1"/>
    </xf>
    <xf numFmtId="165" fontId="14" fillId="0" borderId="0" xfId="1" applyFont="1" applyFill="1" applyBorder="1" applyAlignment="1" applyProtection="1">
      <alignment horizontal="center" vertical="center" wrapText="1" readingOrder="1"/>
    </xf>
    <xf numFmtId="0" fontId="14" fillId="7" borderId="0" xfId="0" applyFont="1" applyFill="1" applyBorder="1" applyAlignment="1" applyProtection="1">
      <alignment vertical="center" wrapText="1" readingOrder="1"/>
    </xf>
    <xf numFmtId="165" fontId="14" fillId="7" borderId="0" xfId="1" applyFont="1" applyFill="1" applyBorder="1" applyAlignment="1" applyProtection="1">
      <alignment horizontal="center" vertical="center" wrapText="1" readingOrder="1"/>
    </xf>
    <xf numFmtId="0" fontId="16" fillId="0" borderId="0" xfId="0" applyFont="1" applyFill="1" applyBorder="1" applyAlignment="1" applyProtection="1">
      <alignment wrapText="1"/>
    </xf>
    <xf numFmtId="0" fontId="12" fillId="0" borderId="0" xfId="0" applyFont="1" applyProtection="1"/>
    <xf numFmtId="167" fontId="11" fillId="9" borderId="3" xfId="0" applyNumberFormat="1" applyFont="1" applyFill="1" applyBorder="1" applyAlignment="1" applyProtection="1">
      <alignment vertical="center"/>
      <protection locked="0"/>
    </xf>
    <xf numFmtId="164" fontId="11" fillId="9" borderId="4" xfId="0" applyNumberFormat="1" applyFont="1" applyFill="1" applyBorder="1" applyAlignment="1" applyProtection="1">
      <alignment vertical="center" wrapText="1"/>
      <protection locked="0"/>
    </xf>
    <xf numFmtId="0" fontId="11" fillId="9" borderId="4" xfId="0" applyFont="1" applyFill="1" applyBorder="1" applyAlignment="1" applyProtection="1">
      <alignment vertical="center" wrapText="1"/>
      <protection locked="0"/>
    </xf>
    <xf numFmtId="0" fontId="11" fillId="9" borderId="5" xfId="0" applyFont="1" applyFill="1" applyBorder="1" applyAlignment="1" applyProtection="1">
      <alignment vertical="center" wrapText="1"/>
      <protection locked="0"/>
    </xf>
    <xf numFmtId="167" fontId="11" fillId="9" borderId="3" xfId="0" applyNumberFormat="1" applyFont="1" applyFill="1" applyBorder="1" applyAlignment="1" applyProtection="1">
      <alignment vertical="center" wrapText="1"/>
      <protection locked="0"/>
    </xf>
    <xf numFmtId="0" fontId="0" fillId="9" borderId="4" xfId="0" applyFont="1" applyFill="1" applyBorder="1" applyAlignment="1" applyProtection="1">
      <alignment vertical="center" wrapText="1"/>
      <protection locked="0"/>
    </xf>
    <xf numFmtId="0" fontId="0" fillId="9" borderId="5" xfId="0" applyFont="1" applyFill="1" applyBorder="1" applyAlignment="1" applyProtection="1">
      <alignment vertical="center" wrapText="1"/>
      <protection locked="0"/>
    </xf>
    <xf numFmtId="0" fontId="11" fillId="9" borderId="4" xfId="0" applyNumberFormat="1" applyFont="1" applyFill="1" applyBorder="1" applyAlignment="1" applyProtection="1">
      <alignment horizontal="left" vertical="center" wrapText="1"/>
      <protection locked="0"/>
    </xf>
    <xf numFmtId="164" fontId="11" fillId="9" borderId="4" xfId="0" applyNumberFormat="1" applyFont="1" applyFill="1" applyBorder="1" applyAlignment="1" applyProtection="1">
      <alignment horizontal="right" vertical="center" wrapText="1"/>
      <protection locked="0"/>
    </xf>
    <xf numFmtId="167" fontId="11" fillId="9" borderId="7" xfId="0" applyNumberFormat="1" applyFont="1" applyFill="1" applyBorder="1" applyAlignment="1" applyProtection="1">
      <alignment vertical="center" wrapText="1"/>
      <protection locked="0"/>
    </xf>
    <xf numFmtId="164" fontId="11" fillId="9" borderId="8" xfId="0" applyNumberFormat="1" applyFont="1" applyFill="1" applyBorder="1" applyAlignment="1" applyProtection="1">
      <alignment vertical="center" wrapText="1"/>
      <protection locked="0"/>
    </xf>
    <xf numFmtId="0" fontId="11" fillId="9" borderId="8" xfId="0" applyFont="1" applyFill="1" applyBorder="1" applyAlignment="1" applyProtection="1">
      <alignment vertical="center" wrapText="1"/>
      <protection locked="0"/>
    </xf>
    <xf numFmtId="0" fontId="11" fillId="9" borderId="9" xfId="0" applyFont="1" applyFill="1" applyBorder="1" applyAlignment="1" applyProtection="1">
      <alignment vertical="center" wrapText="1"/>
      <protection locked="0"/>
    </xf>
    <xf numFmtId="0" fontId="16" fillId="3" borderId="0" xfId="0" applyFont="1" applyFill="1" applyBorder="1" applyAlignment="1" applyProtection="1">
      <alignment horizontal="left" vertical="center" wrapText="1"/>
    </xf>
    <xf numFmtId="0" fontId="15" fillId="3" borderId="0" xfId="0" applyFont="1" applyFill="1" applyBorder="1" applyAlignment="1" applyProtection="1">
      <alignment horizontal="left" vertical="center" readingOrder="1"/>
    </xf>
    <xf numFmtId="166" fontId="15" fillId="3" borderId="0" xfId="0" applyNumberFormat="1" applyFont="1" applyFill="1" applyBorder="1" applyAlignment="1" applyProtection="1">
      <alignment horizontal="left" vertical="center" wrapText="1"/>
    </xf>
    <xf numFmtId="1" fontId="15" fillId="3" borderId="0" xfId="0" applyNumberFormat="1" applyFont="1" applyFill="1" applyBorder="1" applyAlignment="1" applyProtection="1">
      <alignment horizontal="center" vertical="center" wrapText="1"/>
    </xf>
    <xf numFmtId="166" fontId="27" fillId="3" borderId="0" xfId="0" applyNumberFormat="1" applyFont="1" applyFill="1" applyBorder="1" applyAlignment="1" applyProtection="1">
      <alignment horizontal="center" vertical="center" wrapText="1"/>
    </xf>
    <xf numFmtId="167" fontId="11" fillId="10" borderId="3" xfId="0" applyNumberFormat="1" applyFont="1" applyFill="1" applyBorder="1" applyAlignment="1" applyProtection="1">
      <alignment vertical="center"/>
      <protection locked="0"/>
    </xf>
    <xf numFmtId="164" fontId="11" fillId="10" borderId="4" xfId="0" applyNumberFormat="1" applyFont="1" applyFill="1" applyBorder="1" applyAlignment="1" applyProtection="1">
      <alignment vertical="center" wrapText="1"/>
      <protection locked="0"/>
    </xf>
    <xf numFmtId="0" fontId="11" fillId="10" borderId="4" xfId="0" applyFont="1" applyFill="1" applyBorder="1" applyAlignment="1" applyProtection="1">
      <alignment vertical="center" wrapText="1"/>
      <protection locked="0"/>
    </xf>
    <xf numFmtId="0" fontId="11" fillId="10" borderId="5" xfId="0" applyFont="1" applyFill="1" applyBorder="1" applyAlignment="1" applyProtection="1">
      <alignment vertical="center" wrapText="1"/>
      <protection locked="0"/>
    </xf>
    <xf numFmtId="167" fontId="11" fillId="10" borderId="3" xfId="0" applyNumberFormat="1" applyFont="1" applyFill="1" applyBorder="1" applyAlignment="1" applyProtection="1">
      <alignment vertical="center" wrapText="1"/>
      <protection locked="0"/>
    </xf>
    <xf numFmtId="0" fontId="0" fillId="10" borderId="4" xfId="0" applyFont="1" applyFill="1" applyBorder="1" applyAlignment="1" applyProtection="1">
      <alignment vertical="center" wrapText="1"/>
      <protection locked="0"/>
    </xf>
    <xf numFmtId="0" fontId="0" fillId="10" borderId="5" xfId="0" applyFont="1" applyFill="1" applyBorder="1" applyAlignment="1" applyProtection="1">
      <alignment vertical="center" wrapText="1"/>
      <protection locked="0"/>
    </xf>
    <xf numFmtId="0" fontId="0" fillId="10" borderId="4" xfId="0" applyFont="1" applyFill="1" applyBorder="1" applyAlignment="1" applyProtection="1">
      <alignment horizontal="left" vertical="center" wrapText="1"/>
      <protection locked="0"/>
    </xf>
    <xf numFmtId="0" fontId="11" fillId="10" borderId="4" xfId="0" applyNumberFormat="1" applyFont="1" applyFill="1" applyBorder="1" applyAlignment="1" applyProtection="1">
      <alignment horizontal="left" vertical="center" wrapText="1"/>
      <protection locked="0"/>
    </xf>
    <xf numFmtId="164" fontId="11" fillId="10" borderId="4" xfId="0" applyNumberFormat="1" applyFont="1" applyFill="1" applyBorder="1" applyAlignment="1" applyProtection="1">
      <alignment horizontal="right" vertical="center" wrapText="1"/>
      <protection locked="0"/>
    </xf>
    <xf numFmtId="0" fontId="0" fillId="10" borderId="5" xfId="0" applyFont="1" applyFill="1" applyBorder="1" applyAlignment="1" applyProtection="1">
      <alignment horizontal="left" vertical="center" wrapText="1"/>
      <protection locked="0"/>
    </xf>
    <xf numFmtId="0" fontId="27" fillId="3" borderId="0" xfId="0" applyFont="1" applyFill="1" applyBorder="1" applyAlignment="1" applyProtection="1">
      <alignment horizontal="center" vertical="center" wrapText="1"/>
    </xf>
    <xf numFmtId="167" fontId="11" fillId="10" borderId="3" xfId="0" applyNumberFormat="1" applyFont="1" applyFill="1" applyBorder="1" applyAlignment="1" applyProtection="1">
      <alignment horizontal="right" vertical="center"/>
      <protection locked="0"/>
    </xf>
    <xf numFmtId="167" fontId="11" fillId="3" borderId="11" xfId="0" applyNumberFormat="1" applyFont="1" applyFill="1" applyBorder="1" applyAlignment="1" applyProtection="1">
      <alignment vertical="center"/>
      <protection locked="0"/>
    </xf>
    <xf numFmtId="164" fontId="11" fillId="3" borderId="12" xfId="0" applyNumberFormat="1" applyFont="1" applyFill="1" applyBorder="1" applyAlignment="1" applyProtection="1">
      <alignment vertical="center" wrapText="1"/>
      <protection locked="0"/>
    </xf>
    <xf numFmtId="0" fontId="11" fillId="3" borderId="12" xfId="0" applyFont="1" applyFill="1" applyBorder="1" applyAlignment="1" applyProtection="1">
      <alignment vertical="center" wrapText="1"/>
      <protection locked="0"/>
    </xf>
    <xf numFmtId="0" fontId="11" fillId="3" borderId="13" xfId="0" applyFont="1" applyFill="1" applyBorder="1" applyAlignment="1" applyProtection="1">
      <alignment vertical="center" wrapText="1"/>
      <protection locked="0"/>
    </xf>
    <xf numFmtId="164" fontId="11" fillId="10" borderId="15" xfId="0" applyNumberFormat="1" applyFont="1" applyFill="1" applyBorder="1" applyAlignment="1" applyProtection="1">
      <alignment vertical="center" wrapText="1"/>
      <protection locked="0"/>
    </xf>
    <xf numFmtId="0" fontId="11" fillId="10" borderId="15" xfId="0" applyFont="1" applyFill="1" applyBorder="1" applyAlignment="1" applyProtection="1">
      <alignment vertical="center" wrapText="1"/>
      <protection locked="0"/>
    </xf>
    <xf numFmtId="0" fontId="11" fillId="10" borderId="17" xfId="0" applyFont="1" applyFill="1" applyBorder="1" applyAlignment="1" applyProtection="1">
      <alignment vertical="center" wrapText="1"/>
      <protection locked="0"/>
    </xf>
    <xf numFmtId="0" fontId="11" fillId="10" borderId="19" xfId="0" applyFont="1" applyFill="1" applyBorder="1" applyAlignment="1" applyProtection="1">
      <alignment vertical="center" wrapText="1"/>
      <protection locked="0"/>
    </xf>
    <xf numFmtId="164" fontId="11" fillId="10" borderId="21" xfId="0" applyNumberFormat="1" applyFont="1" applyFill="1" applyBorder="1" applyAlignment="1" applyProtection="1">
      <alignment vertical="center" wrapText="1"/>
      <protection locked="0"/>
    </xf>
    <xf numFmtId="0" fontId="11" fillId="10" borderId="21" xfId="0" applyFont="1" applyFill="1" applyBorder="1" applyAlignment="1" applyProtection="1">
      <alignment vertical="center" wrapText="1"/>
      <protection locked="0"/>
    </xf>
    <xf numFmtId="0" fontId="11" fillId="10" borderId="22" xfId="0" applyFont="1" applyFill="1" applyBorder="1" applyAlignment="1" applyProtection="1">
      <alignment vertical="center" wrapText="1"/>
      <protection locked="0"/>
    </xf>
    <xf numFmtId="167" fontId="11" fillId="9" borderId="7" xfId="0" applyNumberFormat="1" applyFont="1" applyFill="1" applyBorder="1" applyAlignment="1" applyProtection="1">
      <alignment vertical="center"/>
      <protection locked="0"/>
    </xf>
    <xf numFmtId="0" fontId="11" fillId="0" borderId="0" xfId="0" applyFont="1" applyFill="1" applyBorder="1" applyAlignment="1" applyProtection="1">
      <alignment horizontal="center" vertical="center" wrapText="1" readingOrder="1"/>
    </xf>
    <xf numFmtId="0" fontId="10" fillId="10" borderId="2" xfId="0" applyFont="1" applyFill="1" applyBorder="1" applyAlignment="1" applyProtection="1">
      <alignment horizontal="left" vertical="center" wrapText="1" readingOrder="1"/>
      <protection locked="0"/>
    </xf>
    <xf numFmtId="0" fontId="9" fillId="0" borderId="6" xfId="0" applyFont="1" applyFill="1" applyBorder="1" applyAlignment="1" applyProtection="1">
      <alignment horizontal="left" vertical="center"/>
    </xf>
    <xf numFmtId="0" fontId="18" fillId="2" borderId="0" xfId="0" applyFont="1" applyFill="1" applyBorder="1" applyAlignment="1" applyProtection="1">
      <alignment horizontal="center" vertical="center"/>
    </xf>
    <xf numFmtId="0" fontId="28" fillId="10" borderId="2" xfId="0" applyFont="1" applyFill="1" applyBorder="1" applyAlignment="1" applyProtection="1">
      <alignment horizontal="left" vertical="center" wrapText="1" readingOrder="1"/>
      <protection locked="0"/>
    </xf>
    <xf numFmtId="167" fontId="28" fillId="10" borderId="2" xfId="0" applyNumberFormat="1" applyFont="1" applyFill="1" applyBorder="1" applyAlignment="1" applyProtection="1">
      <alignment horizontal="left" vertical="center" wrapText="1" readingOrder="1"/>
      <protection locked="0"/>
    </xf>
    <xf numFmtId="167" fontId="9" fillId="0" borderId="2" xfId="0" applyNumberFormat="1" applyFont="1" applyBorder="1" applyAlignment="1" applyProtection="1">
      <alignment horizontal="left" vertical="center" wrapText="1" readingOrder="1"/>
    </xf>
    <xf numFmtId="0" fontId="27" fillId="3" borderId="0" xfId="0" applyFont="1" applyFill="1" applyBorder="1" applyAlignment="1" applyProtection="1">
      <alignment horizontal="center" vertical="center" wrapText="1"/>
    </xf>
    <xf numFmtId="0" fontId="14" fillId="3" borderId="0" xfId="0" applyFont="1" applyFill="1" applyBorder="1" applyAlignment="1" applyProtection="1">
      <alignment horizontal="center" vertical="center" wrapText="1" readingOrder="1"/>
    </xf>
    <xf numFmtId="0" fontId="3" fillId="0" borderId="1" xfId="0" applyFont="1" applyFill="1" applyBorder="1" applyAlignment="1" applyProtection="1">
      <alignment horizontal="center" vertical="center" wrapText="1" readingOrder="1"/>
    </xf>
    <xf numFmtId="0" fontId="3" fillId="0" borderId="0" xfId="0" applyFont="1" applyFill="1" applyBorder="1" applyAlignment="1" applyProtection="1">
      <alignment horizontal="center" vertical="center" wrapText="1" readingOrder="1"/>
    </xf>
    <xf numFmtId="0" fontId="5" fillId="0" borderId="1" xfId="0" applyFont="1" applyFill="1" applyBorder="1" applyAlignment="1" applyProtection="1">
      <alignment horizontal="center" vertical="center" wrapText="1" readingOrder="1"/>
    </xf>
    <xf numFmtId="0" fontId="5" fillId="0" borderId="0" xfId="0" applyFont="1" applyFill="1" applyBorder="1" applyAlignment="1" applyProtection="1">
      <alignment horizontal="center" vertical="center" wrapText="1" readingOrder="1"/>
    </xf>
    <xf numFmtId="0" fontId="16" fillId="3" borderId="0" xfId="0" applyFont="1" applyFill="1" applyBorder="1" applyAlignment="1" applyProtection="1">
      <alignment horizontal="center" vertical="center" wrapText="1" readingOrder="1"/>
    </xf>
    <xf numFmtId="0" fontId="11" fillId="10" borderId="16" xfId="0" applyFont="1" applyFill="1" applyBorder="1" applyAlignment="1" applyProtection="1">
      <alignment horizontal="center" vertical="center" wrapText="1"/>
      <protection locked="0"/>
    </xf>
    <xf numFmtId="0" fontId="11" fillId="10" borderId="0" xfId="0" applyFont="1" applyFill="1" applyBorder="1" applyAlignment="1" applyProtection="1">
      <alignment horizontal="center" vertical="center" wrapText="1"/>
      <protection locked="0"/>
    </xf>
    <xf numFmtId="0" fontId="11" fillId="10" borderId="10" xfId="0" applyFont="1" applyFill="1" applyBorder="1" applyAlignment="1" applyProtection="1">
      <alignment horizontal="center" vertical="center" wrapText="1"/>
      <protection locked="0"/>
    </xf>
    <xf numFmtId="167" fontId="11" fillId="10" borderId="14" xfId="0" applyNumberFormat="1" applyFont="1" applyFill="1" applyBorder="1" applyAlignment="1" applyProtection="1">
      <alignment horizontal="center" vertical="center"/>
      <protection locked="0"/>
    </xf>
    <xf numFmtId="167" fontId="11" fillId="10" borderId="18" xfId="0" applyNumberFormat="1" applyFont="1" applyFill="1" applyBorder="1" applyAlignment="1" applyProtection="1">
      <alignment horizontal="center" vertical="center"/>
      <protection locked="0"/>
    </xf>
    <xf numFmtId="167" fontId="11" fillId="10" borderId="20"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9" fillId="0" borderId="0" xfId="0" applyFont="1" applyBorder="1" applyAlignment="1" applyProtection="1">
      <alignment horizontal="center" vertical="center" wrapText="1"/>
    </xf>
    <xf numFmtId="0" fontId="7" fillId="0" borderId="0" xfId="0" applyFont="1" applyBorder="1" applyAlignment="1" applyProtection="1">
      <alignment horizontal="center" vertical="center" wrapText="1"/>
    </xf>
    <xf numFmtId="0" fontId="7" fillId="0" borderId="0" xfId="0" applyFont="1" applyBorder="1" applyAlignment="1" applyProtection="1">
      <alignment horizontal="center" vertical="center"/>
    </xf>
  </cellXfs>
  <cellStyles count="2">
    <cellStyle name="Currency" xfId="1" builtinId="4"/>
    <cellStyle name="Normal" xfId="0" builtinId="0"/>
  </cellStyles>
  <dxfs count="2">
    <dxf>
      <font>
        <color theme="1" tint="0.499984740745262"/>
      </font>
      <fill>
        <patternFill>
          <bgColor rgb="FFCCFFCC"/>
        </patternFill>
      </fill>
    </dxf>
    <dxf>
      <font>
        <color theme="1" tint="0.499984740745262"/>
      </font>
      <fill>
        <patternFill>
          <bgColor rgb="FFCCFF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CCFF66"/>
      <color rgb="FFFF9900"/>
      <color rgb="FF99FF99"/>
      <color rgb="FF00FF00"/>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61"/>
  <sheetViews>
    <sheetView tabSelected="1" workbookViewId="0">
      <selection activeCell="G8" sqref="G8"/>
    </sheetView>
  </sheetViews>
  <sheetFormatPr defaultColWidth="0" defaultRowHeight="12.75" zeroHeight="1" x14ac:dyDescent="0.2"/>
  <cols>
    <col min="1" max="1" width="35.7109375" style="16" customWidth="1"/>
    <col min="2" max="2" width="21.5703125" style="16" customWidth="1"/>
    <col min="3" max="3" width="33.5703125" style="16" customWidth="1"/>
    <col min="4" max="4" width="4.42578125" style="16" customWidth="1"/>
    <col min="5" max="5" width="29" style="16" customWidth="1"/>
    <col min="6" max="6" width="19" style="16" customWidth="1"/>
    <col min="7" max="7" width="42" style="16" customWidth="1"/>
    <col min="8" max="11" width="9.140625" style="16" hidden="1" customWidth="1"/>
    <col min="12" max="16384" width="9.140625" style="16" hidden="1"/>
  </cols>
  <sheetData>
    <row r="1" spans="1:11" ht="26.25" customHeight="1" x14ac:dyDescent="0.2">
      <c r="A1" s="157" t="s">
        <v>2</v>
      </c>
      <c r="B1" s="157"/>
      <c r="C1" s="157"/>
      <c r="D1" s="157"/>
      <c r="E1" s="157"/>
      <c r="F1" s="157"/>
      <c r="G1" s="46"/>
      <c r="H1" s="46"/>
      <c r="I1" s="46"/>
      <c r="J1" s="46"/>
      <c r="K1" s="46"/>
    </row>
    <row r="2" spans="1:11" ht="21" customHeight="1" x14ac:dyDescent="0.2">
      <c r="A2" s="4" t="s">
        <v>3</v>
      </c>
      <c r="B2" s="158" t="s">
        <v>100</v>
      </c>
      <c r="C2" s="158"/>
      <c r="D2" s="158"/>
      <c r="E2" s="158"/>
      <c r="F2" s="158"/>
      <c r="G2" s="46"/>
      <c r="H2" s="46"/>
      <c r="I2" s="46"/>
      <c r="J2" s="46"/>
      <c r="K2" s="46"/>
    </row>
    <row r="3" spans="1:11" ht="21" customHeight="1" x14ac:dyDescent="0.2">
      <c r="A3" s="4" t="s">
        <v>4</v>
      </c>
      <c r="B3" s="158" t="s">
        <v>101</v>
      </c>
      <c r="C3" s="158"/>
      <c r="D3" s="158"/>
      <c r="E3" s="158"/>
      <c r="F3" s="158"/>
      <c r="G3" s="46"/>
      <c r="H3" s="46"/>
      <c r="I3" s="46"/>
      <c r="J3" s="46"/>
      <c r="K3" s="46"/>
    </row>
    <row r="4" spans="1:11" ht="21" customHeight="1" x14ac:dyDescent="0.2">
      <c r="A4" s="4" t="s">
        <v>5</v>
      </c>
      <c r="B4" s="159">
        <v>44378</v>
      </c>
      <c r="C4" s="159"/>
      <c r="D4" s="159"/>
      <c r="E4" s="159"/>
      <c r="F4" s="159"/>
      <c r="G4" s="46"/>
      <c r="H4" s="46"/>
      <c r="I4" s="46"/>
      <c r="J4" s="46"/>
      <c r="K4" s="46"/>
    </row>
    <row r="5" spans="1:11" ht="21" customHeight="1" x14ac:dyDescent="0.2">
      <c r="A5" s="4" t="s">
        <v>6</v>
      </c>
      <c r="B5" s="159">
        <v>44687</v>
      </c>
      <c r="C5" s="159"/>
      <c r="D5" s="159"/>
      <c r="E5" s="159"/>
      <c r="F5" s="159"/>
      <c r="G5" s="46"/>
      <c r="H5" s="46"/>
      <c r="I5" s="46"/>
      <c r="J5" s="46"/>
      <c r="K5" s="46"/>
    </row>
    <row r="6" spans="1:11" ht="21" customHeight="1" x14ac:dyDescent="0.2">
      <c r="A6" s="4" t="s">
        <v>7</v>
      </c>
      <c r="B6" s="156" t="str">
        <f>IF(AND(Travel!B7&lt;&gt;A30,Hospitality!B7&lt;&gt;A30,'All other expenses'!B7&lt;&gt;A30,'Gifts and benefits'!B7&lt;&gt;A30),A31,IF(AND(Travel!B7=A30,Hospitality!B7=A30,'All other expenses'!B7=A30,'Gifts and benefits'!B7=A30),A33,A32))</f>
        <v>Data and totals checked on all sheets</v>
      </c>
      <c r="C6" s="156"/>
      <c r="D6" s="156"/>
      <c r="E6" s="156"/>
      <c r="F6" s="156"/>
      <c r="G6" s="34"/>
      <c r="H6" s="46"/>
      <c r="I6" s="46"/>
      <c r="J6" s="46"/>
      <c r="K6" s="46"/>
    </row>
    <row r="7" spans="1:11" ht="21" customHeight="1" x14ac:dyDescent="0.2">
      <c r="A7" s="4" t="s">
        <v>8</v>
      </c>
      <c r="B7" s="155" t="s">
        <v>35</v>
      </c>
      <c r="C7" s="155"/>
      <c r="D7" s="155"/>
      <c r="E7" s="155"/>
      <c r="F7" s="155"/>
      <c r="G7" s="34"/>
      <c r="H7" s="46"/>
      <c r="I7" s="46"/>
      <c r="J7" s="46"/>
      <c r="K7" s="46"/>
    </row>
    <row r="8" spans="1:11" ht="21" customHeight="1" x14ac:dyDescent="0.2">
      <c r="A8" s="4" t="s">
        <v>10</v>
      </c>
      <c r="B8" s="155" t="s">
        <v>135</v>
      </c>
      <c r="C8" s="155"/>
      <c r="D8" s="155"/>
      <c r="E8" s="155"/>
      <c r="F8" s="155"/>
      <c r="G8" s="34"/>
      <c r="H8" s="46"/>
      <c r="I8" s="46"/>
      <c r="J8" s="46"/>
      <c r="K8" s="46"/>
    </row>
    <row r="9" spans="1:11" ht="66.75" customHeight="1" x14ac:dyDescent="0.2">
      <c r="A9" s="154" t="s">
        <v>11</v>
      </c>
      <c r="B9" s="154"/>
      <c r="C9" s="154"/>
      <c r="D9" s="154"/>
      <c r="E9" s="154"/>
      <c r="F9" s="154"/>
      <c r="G9" s="34"/>
      <c r="H9" s="46"/>
      <c r="I9" s="46"/>
      <c r="J9" s="46"/>
      <c r="K9" s="46"/>
    </row>
    <row r="10" spans="1:11" s="110" customFormat="1" ht="36" customHeight="1" x14ac:dyDescent="0.2">
      <c r="A10" s="104" t="s">
        <v>12</v>
      </c>
      <c r="B10" s="105" t="s">
        <v>13</v>
      </c>
      <c r="C10" s="105" t="s">
        <v>14</v>
      </c>
      <c r="D10" s="106"/>
      <c r="E10" s="107" t="s">
        <v>1</v>
      </c>
      <c r="F10" s="108" t="s">
        <v>15</v>
      </c>
      <c r="G10" s="109"/>
      <c r="H10" s="109"/>
      <c r="I10" s="109"/>
      <c r="J10" s="109"/>
      <c r="K10" s="109"/>
    </row>
    <row r="11" spans="1:11" ht="27.75" customHeight="1" x14ac:dyDescent="0.2">
      <c r="A11" s="10" t="s">
        <v>16</v>
      </c>
      <c r="B11" s="75">
        <f>B15+B16+B17</f>
        <v>1871.5900000000001</v>
      </c>
      <c r="C11" s="82" t="str">
        <f>IF(Travel!B6="",A34,Travel!B6)</f>
        <v>Figures include GST (where applicable)</v>
      </c>
      <c r="D11" s="8"/>
      <c r="E11" s="10" t="s">
        <v>17</v>
      </c>
      <c r="F11" s="56">
        <f>'Gifts and benefits'!C24</f>
        <v>1</v>
      </c>
      <c r="G11" s="47"/>
      <c r="H11" s="47"/>
      <c r="I11" s="47"/>
      <c r="J11" s="47"/>
      <c r="K11" s="47"/>
    </row>
    <row r="12" spans="1:11" ht="27.75" customHeight="1" x14ac:dyDescent="0.2">
      <c r="A12" s="10" t="s">
        <v>0</v>
      </c>
      <c r="B12" s="75">
        <f>Hospitality!B25</f>
        <v>0</v>
      </c>
      <c r="C12" s="82" t="str">
        <f>IF(Hospitality!B6="",A34,Hospitality!B6)</f>
        <v>Figures exclude GST</v>
      </c>
      <c r="D12" s="8"/>
      <c r="E12" s="10" t="s">
        <v>18</v>
      </c>
      <c r="F12" s="56">
        <f>'Gifts and benefits'!C25</f>
        <v>1</v>
      </c>
      <c r="G12" s="47"/>
      <c r="H12" s="47"/>
      <c r="I12" s="47"/>
      <c r="J12" s="47"/>
      <c r="K12" s="47"/>
    </row>
    <row r="13" spans="1:11" ht="27.75" customHeight="1" x14ac:dyDescent="0.2">
      <c r="A13" s="10" t="s">
        <v>19</v>
      </c>
      <c r="B13" s="75">
        <f>'All other expenses'!B25</f>
        <v>2043.98</v>
      </c>
      <c r="C13" s="82" t="str">
        <f>IF('All other expenses'!B6="",A34,'All other expenses'!B6)</f>
        <v>Figures exclude GST</v>
      </c>
      <c r="D13" s="8"/>
      <c r="E13" s="10" t="s">
        <v>20</v>
      </c>
      <c r="F13" s="56">
        <f>'Gifts and benefits'!C26</f>
        <v>0</v>
      </c>
      <c r="G13" s="46"/>
      <c r="H13" s="46"/>
      <c r="I13" s="46"/>
      <c r="J13" s="46"/>
      <c r="K13" s="46"/>
    </row>
    <row r="14" spans="1:11" ht="12.75" customHeight="1" x14ac:dyDescent="0.2">
      <c r="A14" s="9"/>
      <c r="B14" s="76"/>
      <c r="C14" s="83"/>
      <c r="D14" s="57"/>
      <c r="E14" s="8"/>
      <c r="F14" s="58"/>
      <c r="G14" s="26"/>
      <c r="H14" s="26"/>
      <c r="I14" s="26"/>
      <c r="J14" s="26"/>
      <c r="K14" s="26"/>
    </row>
    <row r="15" spans="1:11" ht="27.75" customHeight="1" x14ac:dyDescent="0.2">
      <c r="A15" s="11" t="s">
        <v>21</v>
      </c>
      <c r="B15" s="77">
        <f>Travel!B22</f>
        <v>0</v>
      </c>
      <c r="C15" s="84" t="str">
        <f>C11</f>
        <v>Figures include GST (where applicable)</v>
      </c>
      <c r="D15" s="8"/>
      <c r="E15" s="8"/>
      <c r="F15" s="58"/>
      <c r="G15" s="46"/>
      <c r="H15" s="46"/>
      <c r="I15" s="46"/>
      <c r="J15" s="46"/>
      <c r="K15" s="46"/>
    </row>
    <row r="16" spans="1:11" ht="27.75" customHeight="1" x14ac:dyDescent="0.2">
      <c r="A16" s="11" t="s">
        <v>22</v>
      </c>
      <c r="B16" s="77">
        <f>Travel!B41</f>
        <v>1847.89</v>
      </c>
      <c r="C16" s="84" t="str">
        <f>C11</f>
        <v>Figures include GST (where applicable)</v>
      </c>
      <c r="D16" s="59"/>
      <c r="E16" s="8"/>
      <c r="F16" s="60"/>
      <c r="G16" s="46"/>
      <c r="H16" s="46"/>
      <c r="I16" s="46"/>
      <c r="J16" s="46"/>
      <c r="K16" s="46"/>
    </row>
    <row r="17" spans="1:11" ht="27.75" customHeight="1" x14ac:dyDescent="0.2">
      <c r="A17" s="11" t="s">
        <v>23</v>
      </c>
      <c r="B17" s="77">
        <f>Travel!B55</f>
        <v>23.700000000000003</v>
      </c>
      <c r="C17" s="84" t="str">
        <f>C11</f>
        <v>Figures include GST (where applicable)</v>
      </c>
      <c r="D17" s="8"/>
      <c r="E17" s="8"/>
      <c r="F17" s="60"/>
      <c r="G17" s="46"/>
      <c r="H17" s="46"/>
      <c r="I17" s="46"/>
      <c r="J17" s="46"/>
      <c r="K17" s="46"/>
    </row>
    <row r="18" spans="1:11" ht="27.75" customHeight="1" x14ac:dyDescent="0.2">
      <c r="A18" s="27"/>
      <c r="B18" s="22"/>
      <c r="C18" s="27"/>
      <c r="D18" s="7"/>
      <c r="E18" s="7"/>
      <c r="F18" s="61"/>
      <c r="G18" s="62"/>
      <c r="H18" s="62"/>
      <c r="I18" s="62"/>
      <c r="J18" s="62"/>
      <c r="K18" s="62"/>
    </row>
    <row r="19" spans="1:11" x14ac:dyDescent="0.2">
      <c r="A19" s="52"/>
      <c r="B19" s="25"/>
      <c r="C19" s="26"/>
      <c r="D19" s="27"/>
      <c r="E19" s="27"/>
      <c r="F19" s="27"/>
      <c r="G19" s="27"/>
      <c r="H19" s="27"/>
      <c r="I19" s="27"/>
      <c r="J19" s="27"/>
      <c r="K19" s="27"/>
    </row>
    <row r="20" spans="1:11" x14ac:dyDescent="0.2">
      <c r="A20" s="23"/>
      <c r="B20" s="53"/>
      <c r="C20" s="53"/>
      <c r="D20" s="26"/>
      <c r="E20" s="26"/>
      <c r="F20" s="26"/>
      <c r="G20" s="27"/>
      <c r="H20" s="27"/>
      <c r="I20" s="27"/>
      <c r="J20" s="27"/>
      <c r="K20" s="27"/>
    </row>
    <row r="21" spans="1:11" ht="12.6" customHeight="1" x14ac:dyDescent="0.2">
      <c r="A21" s="23"/>
      <c r="B21" s="53"/>
      <c r="C21" s="53"/>
      <c r="D21" s="20"/>
      <c r="E21" s="27"/>
      <c r="F21" s="27"/>
      <c r="G21" s="27"/>
      <c r="H21" s="27"/>
      <c r="I21" s="27"/>
      <c r="J21" s="27"/>
      <c r="K21" s="27"/>
    </row>
    <row r="22" spans="1:11" ht="12.6" customHeight="1" x14ac:dyDescent="0.2">
      <c r="A22" s="23"/>
      <c r="B22" s="53"/>
      <c r="C22" s="53"/>
      <c r="D22" s="20"/>
      <c r="E22" s="27"/>
      <c r="F22" s="27"/>
      <c r="G22" s="27"/>
      <c r="H22" s="27"/>
      <c r="I22" s="27"/>
      <c r="J22" s="27"/>
      <c r="K22" s="27"/>
    </row>
    <row r="23" spans="1:11" ht="12.6" customHeight="1" x14ac:dyDescent="0.2">
      <c r="A23" s="23"/>
      <c r="B23" s="53"/>
      <c r="C23" s="53"/>
      <c r="D23" s="20"/>
      <c r="E23" s="27"/>
      <c r="F23" s="27"/>
      <c r="G23" s="27"/>
      <c r="H23" s="27"/>
      <c r="I23" s="27"/>
      <c r="J23" s="27"/>
      <c r="K23" s="27"/>
    </row>
    <row r="24" spans="1:11" x14ac:dyDescent="0.2">
      <c r="A24" s="40"/>
      <c r="B24" s="27"/>
      <c r="C24" s="27"/>
      <c r="D24" s="27"/>
      <c r="E24" s="27"/>
      <c r="F24" s="46"/>
      <c r="G24" s="46"/>
      <c r="H24" s="46"/>
      <c r="I24" s="46"/>
      <c r="J24" s="46"/>
      <c r="K24" s="46"/>
    </row>
    <row r="25" spans="1:11" hidden="1" x14ac:dyDescent="0.2">
      <c r="A25" s="14" t="s">
        <v>24</v>
      </c>
      <c r="B25" s="15"/>
      <c r="C25" s="15"/>
      <c r="D25" s="15"/>
      <c r="E25" s="15"/>
      <c r="F25" s="15"/>
      <c r="G25" s="46"/>
      <c r="H25" s="46"/>
      <c r="I25" s="46"/>
      <c r="J25" s="46"/>
      <c r="K25" s="46"/>
    </row>
    <row r="26" spans="1:11" ht="12.75" hidden="1" customHeight="1" x14ac:dyDescent="0.2">
      <c r="A26" s="13" t="s">
        <v>25</v>
      </c>
      <c r="B26" s="6"/>
      <c r="C26" s="6"/>
      <c r="D26" s="13"/>
      <c r="E26" s="13"/>
      <c r="F26" s="13"/>
      <c r="G26" s="46"/>
      <c r="H26" s="46"/>
      <c r="I26" s="46"/>
      <c r="J26" s="46"/>
      <c r="K26" s="46"/>
    </row>
    <row r="27" spans="1:11" hidden="1" x14ac:dyDescent="0.2">
      <c r="A27" s="12" t="s">
        <v>26</v>
      </c>
      <c r="B27" s="12"/>
      <c r="C27" s="12"/>
      <c r="D27" s="12"/>
      <c r="E27" s="12"/>
      <c r="F27" s="12"/>
      <c r="G27" s="46"/>
      <c r="H27" s="46"/>
      <c r="I27" s="46"/>
      <c r="J27" s="46"/>
      <c r="K27" s="46"/>
    </row>
    <row r="28" spans="1:11" hidden="1" x14ac:dyDescent="0.2">
      <c r="A28" s="12" t="s">
        <v>27</v>
      </c>
      <c r="B28" s="12"/>
      <c r="C28" s="12"/>
      <c r="D28" s="12"/>
      <c r="E28" s="12"/>
      <c r="F28" s="12"/>
      <c r="G28" s="46"/>
      <c r="H28" s="46"/>
      <c r="I28" s="46"/>
      <c r="J28" s="46"/>
      <c r="K28" s="46"/>
    </row>
    <row r="29" spans="1:11" hidden="1" x14ac:dyDescent="0.2">
      <c r="A29" s="13" t="s">
        <v>28</v>
      </c>
      <c r="B29" s="13"/>
      <c r="C29" s="13"/>
      <c r="D29" s="13"/>
      <c r="E29" s="13"/>
      <c r="F29" s="13"/>
      <c r="G29" s="46"/>
      <c r="H29" s="46"/>
      <c r="I29" s="46"/>
      <c r="J29" s="46"/>
      <c r="K29" s="46"/>
    </row>
    <row r="30" spans="1:11" hidden="1" x14ac:dyDescent="0.2">
      <c r="A30" s="13" t="s">
        <v>29</v>
      </c>
      <c r="B30" s="13"/>
      <c r="C30" s="13"/>
      <c r="D30" s="13"/>
      <c r="E30" s="13"/>
      <c r="F30" s="13"/>
      <c r="G30" s="46"/>
      <c r="H30" s="46"/>
      <c r="I30" s="46"/>
      <c r="J30" s="46"/>
      <c r="K30" s="46"/>
    </row>
    <row r="31" spans="1:11" hidden="1" x14ac:dyDescent="0.2">
      <c r="A31" s="12" t="s">
        <v>30</v>
      </c>
      <c r="B31" s="12"/>
      <c r="C31" s="12"/>
      <c r="D31" s="12"/>
      <c r="E31" s="12"/>
      <c r="F31" s="12"/>
      <c r="G31" s="46"/>
      <c r="H31" s="46"/>
      <c r="I31" s="46"/>
      <c r="J31" s="46"/>
      <c r="K31" s="46"/>
    </row>
    <row r="32" spans="1:11" hidden="1" x14ac:dyDescent="0.2">
      <c r="A32" s="12" t="s">
        <v>31</v>
      </c>
      <c r="B32" s="12"/>
      <c r="C32" s="12"/>
      <c r="D32" s="12"/>
      <c r="E32" s="12"/>
      <c r="F32" s="12"/>
      <c r="G32" s="46"/>
      <c r="H32" s="46"/>
      <c r="I32" s="46"/>
      <c r="J32" s="46"/>
      <c r="K32" s="46"/>
    </row>
    <row r="33" spans="1:11" hidden="1" x14ac:dyDescent="0.2">
      <c r="A33" s="12" t="s">
        <v>32</v>
      </c>
      <c r="B33" s="12"/>
      <c r="C33" s="12"/>
      <c r="D33" s="12"/>
      <c r="E33" s="12"/>
      <c r="F33" s="12"/>
      <c r="G33" s="46"/>
      <c r="H33" s="46"/>
      <c r="I33" s="46"/>
      <c r="J33" s="46"/>
      <c r="K33" s="46"/>
    </row>
    <row r="34" spans="1:11" hidden="1" x14ac:dyDescent="0.2">
      <c r="A34" s="13" t="s">
        <v>33</v>
      </c>
      <c r="B34" s="13"/>
      <c r="C34" s="13"/>
      <c r="D34" s="13"/>
      <c r="E34" s="13"/>
      <c r="F34" s="13"/>
      <c r="G34" s="46"/>
      <c r="H34" s="46"/>
      <c r="I34" s="46"/>
      <c r="J34" s="46"/>
      <c r="K34" s="46"/>
    </row>
    <row r="35" spans="1:11" hidden="1" x14ac:dyDescent="0.2">
      <c r="A35" s="13" t="s">
        <v>34</v>
      </c>
      <c r="B35" s="13"/>
      <c r="C35" s="13"/>
      <c r="D35" s="13"/>
      <c r="E35" s="13"/>
      <c r="F35" s="13"/>
      <c r="G35" s="46"/>
      <c r="H35" s="46"/>
      <c r="I35" s="46"/>
      <c r="J35" s="46"/>
      <c r="K35" s="46"/>
    </row>
    <row r="36" spans="1:11" hidden="1" x14ac:dyDescent="0.2">
      <c r="A36" s="80" t="s">
        <v>9</v>
      </c>
      <c r="B36" s="79"/>
      <c r="C36" s="79"/>
      <c r="D36" s="79"/>
      <c r="E36" s="79"/>
      <c r="F36" s="79"/>
      <c r="G36" s="46"/>
      <c r="H36" s="46"/>
      <c r="I36" s="46"/>
      <c r="J36" s="46"/>
      <c r="K36" s="46"/>
    </row>
    <row r="37" spans="1:11" hidden="1" x14ac:dyDescent="0.2">
      <c r="A37" s="80" t="s">
        <v>35</v>
      </c>
      <c r="B37" s="79"/>
      <c r="C37" s="79"/>
      <c r="D37" s="79"/>
      <c r="E37" s="79"/>
      <c r="F37" s="79"/>
      <c r="G37" s="46"/>
      <c r="H37" s="46"/>
      <c r="I37" s="46"/>
      <c r="J37" s="46"/>
      <c r="K37" s="46"/>
    </row>
    <row r="38" spans="1:11" hidden="1" x14ac:dyDescent="0.2">
      <c r="A38" s="80" t="s">
        <v>99</v>
      </c>
      <c r="B38" s="79"/>
      <c r="C38" s="79"/>
      <c r="D38" s="79"/>
      <c r="E38" s="79"/>
      <c r="F38" s="79"/>
      <c r="G38" s="46"/>
      <c r="H38" s="46"/>
      <c r="I38" s="46"/>
      <c r="J38" s="46"/>
      <c r="K38" s="46"/>
    </row>
    <row r="39" spans="1:11" hidden="1" x14ac:dyDescent="0.2">
      <c r="A39" s="63" t="s">
        <v>36</v>
      </c>
      <c r="B39" s="5"/>
      <c r="C39" s="5"/>
      <c r="D39" s="5"/>
      <c r="E39" s="5"/>
      <c r="F39" s="5"/>
      <c r="G39" s="46"/>
      <c r="H39" s="46"/>
      <c r="I39" s="46"/>
      <c r="J39" s="46"/>
      <c r="K39" s="46"/>
    </row>
    <row r="40" spans="1:11" hidden="1" x14ac:dyDescent="0.2">
      <c r="A40" s="64" t="s">
        <v>37</v>
      </c>
      <c r="B40" s="5"/>
      <c r="C40" s="5"/>
      <c r="D40" s="5"/>
      <c r="E40" s="5"/>
      <c r="F40" s="5"/>
      <c r="G40" s="46"/>
      <c r="H40" s="46"/>
      <c r="I40" s="46"/>
      <c r="J40" s="46"/>
      <c r="K40" s="46"/>
    </row>
    <row r="41" spans="1:11" hidden="1" x14ac:dyDescent="0.2">
      <c r="A41" s="64" t="s">
        <v>38</v>
      </c>
      <c r="B41" s="5"/>
      <c r="C41" s="5"/>
      <c r="D41" s="5"/>
      <c r="E41" s="5"/>
      <c r="F41" s="5"/>
      <c r="G41" s="46"/>
      <c r="H41" s="46"/>
      <c r="I41" s="46"/>
      <c r="J41" s="46"/>
      <c r="K41" s="46"/>
    </row>
    <row r="42" spans="1:11" hidden="1" x14ac:dyDescent="0.2">
      <c r="A42" s="64" t="s">
        <v>39</v>
      </c>
      <c r="B42" s="5"/>
      <c r="C42" s="5"/>
      <c r="D42" s="5"/>
      <c r="E42" s="5"/>
      <c r="F42" s="5"/>
      <c r="G42" s="46"/>
      <c r="H42" s="46"/>
      <c r="I42" s="46"/>
      <c r="J42" s="46"/>
      <c r="K42" s="46"/>
    </row>
    <row r="43" spans="1:11" hidden="1" x14ac:dyDescent="0.2">
      <c r="A43" s="64" t="s">
        <v>40</v>
      </c>
      <c r="B43" s="5"/>
      <c r="C43" s="5"/>
      <c r="D43" s="5"/>
      <c r="E43" s="5"/>
      <c r="F43" s="5"/>
      <c r="G43" s="46"/>
      <c r="H43" s="46"/>
      <c r="I43" s="46"/>
      <c r="J43" s="46"/>
      <c r="K43" s="46"/>
    </row>
    <row r="44" spans="1:11" hidden="1" x14ac:dyDescent="0.2">
      <c r="A44" s="64" t="s">
        <v>41</v>
      </c>
      <c r="B44" s="5"/>
      <c r="C44" s="5"/>
      <c r="D44" s="5"/>
      <c r="E44" s="5"/>
      <c r="F44" s="5"/>
      <c r="G44" s="46"/>
      <c r="H44" s="46"/>
      <c r="I44" s="46"/>
      <c r="J44" s="46"/>
      <c r="K44" s="46"/>
    </row>
    <row r="45" spans="1:11" hidden="1" x14ac:dyDescent="0.2">
      <c r="A45" s="81" t="s">
        <v>42</v>
      </c>
      <c r="B45" s="79"/>
      <c r="C45" s="79"/>
      <c r="D45" s="79"/>
      <c r="E45" s="79"/>
      <c r="F45" s="79"/>
      <c r="G45" s="46"/>
      <c r="H45" s="46"/>
      <c r="I45" s="46"/>
      <c r="J45" s="46"/>
      <c r="K45" s="46"/>
    </row>
    <row r="46" spans="1:11" hidden="1" x14ac:dyDescent="0.2">
      <c r="A46" s="79" t="s">
        <v>43</v>
      </c>
      <c r="B46" s="79"/>
      <c r="C46" s="79"/>
      <c r="D46" s="79"/>
      <c r="E46" s="79"/>
      <c r="F46" s="79"/>
      <c r="G46" s="46"/>
      <c r="H46" s="46"/>
      <c r="I46" s="46"/>
      <c r="J46" s="46"/>
      <c r="K46" s="46"/>
    </row>
    <row r="47" spans="1:11" hidden="1" x14ac:dyDescent="0.2">
      <c r="A47" s="65">
        <v>-20000</v>
      </c>
      <c r="B47" s="5"/>
      <c r="C47" s="5"/>
      <c r="D47" s="5"/>
      <c r="E47" s="5"/>
      <c r="F47" s="5"/>
      <c r="G47" s="46"/>
      <c r="H47" s="46"/>
      <c r="I47" s="46"/>
      <c r="J47" s="46"/>
      <c r="K47" s="46"/>
    </row>
    <row r="48" spans="1:11" ht="25.5" hidden="1" x14ac:dyDescent="0.2">
      <c r="A48" s="98" t="s">
        <v>44</v>
      </c>
      <c r="B48" s="79"/>
      <c r="C48" s="79"/>
      <c r="D48" s="79"/>
      <c r="E48" s="79"/>
      <c r="F48" s="79"/>
      <c r="G48" s="46"/>
      <c r="H48" s="46"/>
      <c r="I48" s="46"/>
      <c r="J48" s="46"/>
      <c r="K48" s="46"/>
    </row>
    <row r="49" spans="1:11" ht="25.5" hidden="1" x14ac:dyDescent="0.2">
      <c r="A49" s="98" t="s">
        <v>45</v>
      </c>
      <c r="B49" s="79"/>
      <c r="C49" s="79"/>
      <c r="D49" s="79"/>
      <c r="E49" s="79"/>
      <c r="F49" s="79"/>
      <c r="G49" s="46"/>
      <c r="H49" s="46"/>
      <c r="I49" s="46"/>
      <c r="J49" s="46"/>
      <c r="K49" s="46"/>
    </row>
    <row r="50" spans="1:11" ht="25.5" hidden="1" x14ac:dyDescent="0.2">
      <c r="A50" s="99" t="s">
        <v>46</v>
      </c>
      <c r="B50" s="5"/>
      <c r="C50" s="5"/>
      <c r="D50" s="5"/>
      <c r="E50" s="5"/>
      <c r="F50" s="5"/>
      <c r="G50" s="46"/>
      <c r="H50" s="46"/>
      <c r="I50" s="46"/>
      <c r="J50" s="46"/>
      <c r="K50" s="46"/>
    </row>
    <row r="51" spans="1:11" ht="25.5" hidden="1" x14ac:dyDescent="0.2">
      <c r="A51" s="99" t="s">
        <v>47</v>
      </c>
      <c r="B51" s="5"/>
      <c r="C51" s="5"/>
      <c r="D51" s="5"/>
      <c r="E51" s="5"/>
      <c r="F51" s="5"/>
      <c r="G51" s="46"/>
      <c r="H51" s="46"/>
      <c r="I51" s="46"/>
      <c r="J51" s="46"/>
      <c r="K51" s="46"/>
    </row>
    <row r="52" spans="1:11" ht="38.25" hidden="1" x14ac:dyDescent="0.2">
      <c r="A52" s="99" t="s">
        <v>48</v>
      </c>
      <c r="B52" s="89"/>
      <c r="C52" s="89"/>
      <c r="D52" s="97"/>
      <c r="E52" s="66"/>
      <c r="F52" s="66"/>
      <c r="G52" s="46"/>
      <c r="H52" s="46"/>
      <c r="I52" s="46"/>
      <c r="J52" s="46"/>
      <c r="K52" s="46"/>
    </row>
    <row r="53" spans="1:11" hidden="1" x14ac:dyDescent="0.2">
      <c r="A53" s="94" t="s">
        <v>49</v>
      </c>
      <c r="B53" s="95"/>
      <c r="C53" s="95"/>
      <c r="D53" s="88"/>
      <c r="E53" s="67"/>
      <c r="F53" s="67" t="b">
        <v>1</v>
      </c>
      <c r="G53" s="46"/>
      <c r="H53" s="46"/>
      <c r="I53" s="46"/>
      <c r="J53" s="46"/>
      <c r="K53" s="46"/>
    </row>
    <row r="54" spans="1:11" hidden="1" x14ac:dyDescent="0.2">
      <c r="A54" s="96" t="s">
        <v>50</v>
      </c>
      <c r="B54" s="94"/>
      <c r="C54" s="94"/>
      <c r="D54" s="94"/>
      <c r="E54" s="67"/>
      <c r="F54" s="67" t="b">
        <v>0</v>
      </c>
      <c r="G54" s="46"/>
      <c r="H54" s="46"/>
      <c r="I54" s="46"/>
      <c r="J54" s="46"/>
      <c r="K54" s="46"/>
    </row>
    <row r="55" spans="1:11" hidden="1" x14ac:dyDescent="0.2">
      <c r="A55" s="100"/>
      <c r="B55" s="90">
        <f>COUNT(Travel!B12:B21)</f>
        <v>0</v>
      </c>
      <c r="C55" s="90"/>
      <c r="D55" s="90">
        <f>COUNTIF(Travel!D12:D21,"*")</f>
        <v>0</v>
      </c>
      <c r="E55" s="91"/>
      <c r="F55" s="91" t="b">
        <f>MIN(B55,D55)=MAX(B55,D55)</f>
        <v>1</v>
      </c>
      <c r="G55" s="46"/>
      <c r="H55" s="46"/>
      <c r="I55" s="46"/>
      <c r="J55" s="46"/>
      <c r="K55" s="46"/>
    </row>
    <row r="56" spans="1:11" hidden="1" x14ac:dyDescent="0.2">
      <c r="A56" s="100" t="s">
        <v>51</v>
      </c>
      <c r="B56" s="90">
        <f>COUNT(Travel!B26:B40)</f>
        <v>13</v>
      </c>
      <c r="C56" s="90"/>
      <c r="D56" s="90">
        <f>COUNTIF(Travel!D26:D40,"*")</f>
        <v>13</v>
      </c>
      <c r="E56" s="91"/>
      <c r="F56" s="91" t="b">
        <f>MIN(B56,D56)=MAX(B56,D56)</f>
        <v>1</v>
      </c>
    </row>
    <row r="57" spans="1:11" hidden="1" x14ac:dyDescent="0.2">
      <c r="A57" s="101"/>
      <c r="B57" s="90">
        <f>COUNT(Travel!B45:B54)</f>
        <v>2</v>
      </c>
      <c r="C57" s="90"/>
      <c r="D57" s="90">
        <f>COUNTIF(Travel!D45:D54,"*")</f>
        <v>2</v>
      </c>
      <c r="E57" s="91"/>
      <c r="F57" s="91" t="b">
        <f>MIN(B57,D57)=MAX(B57,D57)</f>
        <v>1</v>
      </c>
    </row>
    <row r="58" spans="1:11" hidden="1" x14ac:dyDescent="0.2">
      <c r="A58" s="102" t="s">
        <v>52</v>
      </c>
      <c r="B58" s="92">
        <f>COUNT(Hospitality!B11:B24)</f>
        <v>0</v>
      </c>
      <c r="C58" s="92"/>
      <c r="D58" s="92">
        <f>COUNTIF(Hospitality!D11:D24,"*")</f>
        <v>0</v>
      </c>
      <c r="E58" s="93"/>
      <c r="F58" s="93" t="b">
        <f>MIN(B58,D58)=MAX(B58,D58)</f>
        <v>1</v>
      </c>
    </row>
    <row r="59" spans="1:11" hidden="1" x14ac:dyDescent="0.2">
      <c r="A59" s="103" t="s">
        <v>53</v>
      </c>
      <c r="B59" s="91">
        <f>COUNT('All other expenses'!B11:B24)</f>
        <v>5</v>
      </c>
      <c r="C59" s="91"/>
      <c r="D59" s="91">
        <f>COUNTIF('All other expenses'!D11:D24,"*")</f>
        <v>5</v>
      </c>
      <c r="E59" s="91"/>
      <c r="F59" s="91" t="b">
        <f>MIN(B59,D59)=MAX(B59,D59)</f>
        <v>1</v>
      </c>
    </row>
    <row r="60" spans="1:11" hidden="1" x14ac:dyDescent="0.2">
      <c r="A60" s="102" t="s">
        <v>54</v>
      </c>
      <c r="B60" s="92">
        <f>COUNTIF('Gifts and benefits'!B11:B23,"*")</f>
        <v>1</v>
      </c>
      <c r="C60" s="92">
        <f>COUNTIF('Gifts and benefits'!C11:C23,"*")</f>
        <v>1</v>
      </c>
      <c r="D60" s="92"/>
      <c r="E60" s="92">
        <f>COUNTA('Gifts and benefits'!E11:E23)</f>
        <v>1</v>
      </c>
      <c r="F60" s="93" t="b">
        <f>MIN(B60,C60,E60)=MAX(B60,C60,E60)</f>
        <v>1</v>
      </c>
    </row>
    <row r="61" spans="1:11" x14ac:dyDescent="0.2"/>
  </sheetData>
  <sheetProtection formatCells="0" insertRows="0" deleteRows="0"/>
  <mergeCells count="9">
    <mergeCell ref="A9:F9"/>
    <mergeCell ref="B7:F7"/>
    <mergeCell ref="B6:F6"/>
    <mergeCell ref="A1:F1"/>
    <mergeCell ref="B2:F2"/>
    <mergeCell ref="B3:F3"/>
    <mergeCell ref="B4:F4"/>
    <mergeCell ref="B5:F5"/>
    <mergeCell ref="B8:F8"/>
  </mergeCells>
  <conditionalFormatting sqref="B7:F7">
    <cfRule type="cellIs" dxfId="1" priority="2" operator="equal">
      <formula>$A$36</formula>
    </cfRule>
  </conditionalFormatting>
  <conditionalFormatting sqref="B8:F8">
    <cfRule type="cellIs" dxfId="0" priority="1" operator="equal">
      <formula>$A$38</formula>
    </cfRule>
  </conditionalFormatting>
  <dataValidations count="6">
    <dataValidation type="list" allowBlank="1" showInputMessage="1" showErrorMessage="1" error="Use the drop down list (at the right of the cell)" prompt="This disclosure must be approved by the Chief Executive - use the drop down list (at right of cell) to indicate whether this has been completed" sqref="B7:F7">
      <formula1>$A$36:$A$37</formula1>
    </dataValidation>
    <dataValidation allowBlank="1" showInputMessage="1" showErrorMessage="1" prompt="This disclosure must be approved by another appropriate party (e.g. Audit and Risk Committee member, Board Chair or Chief Financial Officer)_x000a__x000a_Use this cell to indicate who has approved the disclosure" sqref="B8:F8"/>
    <dataValidation allowBlank="1" showInputMessage="1" showErrorMessage="1" prompt="Headings on following tabs will pre populate with what you enter here" sqref="B2:F2"/>
    <dataValidation allowBlank="1" showInputMessage="1" showErrorMessage="1" prompt="Headings on following tabs will pre populate with what you enter here_x000a__x000a_Create a new workbook for a new Chief Executive" sqref="B3:F3"/>
    <dataValidation allowBlank="1" showInputMessage="1" showErrorMessage="1" prompt="Headings on following tabs will pre populate with what you enter here_x000a__x000a_Update if a shorter or different period is covered" sqref="B4:F5"/>
    <dataValidation allowBlank="1" showInputMessage="1" showErrorMessage="1" prompt="Totals should accurately sum the content of tables but this may be affected by input method - e.g. hidden or inappropriate data._x000a__x000a_Agencies must confirm the accuracy of their data and totals._x000a__x000a_This cell updates automatically as each worksheet is checked." sqref="B6:F6"/>
  </dataValidations>
  <printOptions gridLines="1"/>
  <pageMargins left="0.70866141732283472" right="0.70866141732283472" top="0.74803149606299213" bottom="0.74803149606299213" header="0.31496062992125984" footer="0.31496062992125984"/>
  <pageSetup paperSize="9" scale="92" orientation="landscape" r:id="rId1"/>
  <headerFooter alignWithMargins="0">
    <oddFooter>&amp;LCE Expense Disclosure Workbook 2018&amp;RWorksheet - Summary and sign-off</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A1:M99"/>
  <sheetViews>
    <sheetView workbookViewId="0">
      <selection activeCell="G8" sqref="G8"/>
    </sheetView>
  </sheetViews>
  <sheetFormatPr defaultColWidth="0" defaultRowHeight="12.75" zeroHeight="1" x14ac:dyDescent="0.2"/>
  <cols>
    <col min="1" max="1" width="35.7109375" style="16" customWidth="1"/>
    <col min="2" max="2" width="14.28515625" style="16" customWidth="1"/>
    <col min="3" max="3" width="71.42578125" style="16" customWidth="1"/>
    <col min="4" max="4" width="50" style="16" customWidth="1"/>
    <col min="5" max="5" width="21.42578125" style="16" customWidth="1"/>
    <col min="6" max="6" width="37.5703125" style="16" customWidth="1"/>
    <col min="7" max="9" width="9.140625" style="16" hidden="1" customWidth="1"/>
    <col min="10" max="13" width="0" style="16" hidden="1" customWidth="1"/>
    <col min="14" max="16384" width="9.140625" style="16" hidden="1"/>
  </cols>
  <sheetData>
    <row r="1" spans="1:6" ht="26.25" customHeight="1" x14ac:dyDescent="0.2">
      <c r="A1" s="157" t="s">
        <v>55</v>
      </c>
      <c r="B1" s="157"/>
      <c r="C1" s="157"/>
      <c r="D1" s="157"/>
      <c r="E1" s="157"/>
      <c r="F1" s="46"/>
    </row>
    <row r="2" spans="1:6" ht="21" customHeight="1" x14ac:dyDescent="0.2">
      <c r="A2" s="4" t="s">
        <v>3</v>
      </c>
      <c r="B2" s="160" t="str">
        <f>'Summary and sign-off'!B2:F2</f>
        <v>Classification Office Te Mana Whakaatu</v>
      </c>
      <c r="C2" s="160"/>
      <c r="D2" s="160"/>
      <c r="E2" s="160"/>
      <c r="F2" s="46"/>
    </row>
    <row r="3" spans="1:6" ht="21" customHeight="1" x14ac:dyDescent="0.2">
      <c r="A3" s="4" t="s">
        <v>56</v>
      </c>
      <c r="B3" s="160" t="str">
        <f>'Summary and sign-off'!B3:F3</f>
        <v>David Shanks</v>
      </c>
      <c r="C3" s="160"/>
      <c r="D3" s="160"/>
      <c r="E3" s="160"/>
      <c r="F3" s="46"/>
    </row>
    <row r="4" spans="1:6" ht="21" customHeight="1" x14ac:dyDescent="0.2">
      <c r="A4" s="4" t="s">
        <v>57</v>
      </c>
      <c r="B4" s="160">
        <f>'Summary and sign-off'!B4:F4</f>
        <v>44378</v>
      </c>
      <c r="C4" s="160"/>
      <c r="D4" s="160"/>
      <c r="E4" s="160"/>
      <c r="F4" s="46"/>
    </row>
    <row r="5" spans="1:6" ht="21" customHeight="1" x14ac:dyDescent="0.2">
      <c r="A5" s="4" t="s">
        <v>58</v>
      </c>
      <c r="B5" s="160">
        <f>'Summary and sign-off'!B5:F5</f>
        <v>44687</v>
      </c>
      <c r="C5" s="160"/>
      <c r="D5" s="160"/>
      <c r="E5" s="160"/>
      <c r="F5" s="46"/>
    </row>
    <row r="6" spans="1:6" ht="21" customHeight="1" x14ac:dyDescent="0.2">
      <c r="A6" s="4" t="s">
        <v>59</v>
      </c>
      <c r="B6" s="155" t="s">
        <v>26</v>
      </c>
      <c r="C6" s="155"/>
      <c r="D6" s="155"/>
      <c r="E6" s="155"/>
      <c r="F6" s="46"/>
    </row>
    <row r="7" spans="1:6" ht="21" customHeight="1" x14ac:dyDescent="0.2">
      <c r="A7" s="4" t="s">
        <v>7</v>
      </c>
      <c r="B7" s="155" t="s">
        <v>29</v>
      </c>
      <c r="C7" s="155"/>
      <c r="D7" s="155"/>
      <c r="E7" s="155"/>
      <c r="F7" s="46"/>
    </row>
    <row r="8" spans="1:6" ht="36" customHeight="1" x14ac:dyDescent="0.2">
      <c r="A8" s="163" t="s">
        <v>60</v>
      </c>
      <c r="B8" s="164"/>
      <c r="C8" s="164"/>
      <c r="D8" s="164"/>
      <c r="E8" s="164"/>
      <c r="F8" s="22"/>
    </row>
    <row r="9" spans="1:6" ht="36" customHeight="1" x14ac:dyDescent="0.2">
      <c r="A9" s="165" t="s">
        <v>61</v>
      </c>
      <c r="B9" s="166"/>
      <c r="C9" s="166"/>
      <c r="D9" s="166"/>
      <c r="E9" s="166"/>
      <c r="F9" s="22"/>
    </row>
    <row r="10" spans="1:6" ht="24.75" customHeight="1" x14ac:dyDescent="0.2">
      <c r="A10" s="162" t="s">
        <v>62</v>
      </c>
      <c r="B10" s="167"/>
      <c r="C10" s="162"/>
      <c r="D10" s="162"/>
      <c r="E10" s="162"/>
      <c r="F10" s="47"/>
    </row>
    <row r="11" spans="1:6" ht="27" customHeight="1" x14ac:dyDescent="0.2">
      <c r="A11" s="35" t="s">
        <v>63</v>
      </c>
      <c r="B11" s="35" t="s">
        <v>64</v>
      </c>
      <c r="C11" s="35" t="s">
        <v>65</v>
      </c>
      <c r="D11" s="35" t="s">
        <v>66</v>
      </c>
      <c r="E11" s="35" t="s">
        <v>67</v>
      </c>
      <c r="F11" s="48"/>
    </row>
    <row r="12" spans="1:6" s="68" customFormat="1" hidden="1" x14ac:dyDescent="0.2">
      <c r="A12" s="111"/>
      <c r="B12" s="112"/>
      <c r="C12" s="113"/>
      <c r="D12" s="113"/>
      <c r="E12" s="114"/>
      <c r="F12" s="1"/>
    </row>
    <row r="13" spans="1:6" s="68" customFormat="1" x14ac:dyDescent="0.2">
      <c r="A13" s="129"/>
      <c r="B13" s="129"/>
      <c r="C13" s="129" t="s">
        <v>120</v>
      </c>
      <c r="D13" s="129"/>
      <c r="E13" s="129"/>
      <c r="F13" s="1"/>
    </row>
    <row r="14" spans="1:6" s="68" customFormat="1" x14ac:dyDescent="0.2">
      <c r="A14" s="129"/>
      <c r="B14" s="129"/>
      <c r="C14" s="129"/>
      <c r="D14" s="129"/>
      <c r="E14" s="129"/>
      <c r="F14" s="1"/>
    </row>
    <row r="15" spans="1:6" s="68" customFormat="1" x14ac:dyDescent="0.2">
      <c r="A15" s="129"/>
      <c r="B15" s="129"/>
      <c r="C15" s="129"/>
      <c r="D15" s="129"/>
      <c r="E15" s="129"/>
      <c r="F15" s="1"/>
    </row>
    <row r="16" spans="1:6" s="68" customFormat="1" x14ac:dyDescent="0.2">
      <c r="A16" s="129"/>
      <c r="B16" s="129"/>
      <c r="C16" s="129"/>
      <c r="D16" s="129"/>
      <c r="E16" s="129"/>
      <c r="F16" s="1"/>
    </row>
    <row r="17" spans="1:6" s="68" customFormat="1" x14ac:dyDescent="0.2">
      <c r="A17" s="129"/>
      <c r="B17" s="130"/>
      <c r="C17" s="131"/>
      <c r="D17" s="131"/>
      <c r="E17" s="132"/>
      <c r="F17" s="1"/>
    </row>
    <row r="18" spans="1:6" s="68" customFormat="1" ht="12.75" customHeight="1" x14ac:dyDescent="0.2">
      <c r="A18" s="129"/>
      <c r="B18" s="130"/>
      <c r="C18" s="131"/>
      <c r="D18" s="131"/>
      <c r="E18" s="132"/>
      <c r="F18" s="1"/>
    </row>
    <row r="19" spans="1:6" s="68" customFormat="1" x14ac:dyDescent="0.2">
      <c r="A19" s="133"/>
      <c r="B19" s="130"/>
      <c r="C19" s="131"/>
      <c r="D19" s="131"/>
      <c r="E19" s="132"/>
      <c r="F19" s="1"/>
    </row>
    <row r="20" spans="1:6" s="68" customFormat="1" x14ac:dyDescent="0.2">
      <c r="A20" s="133"/>
      <c r="B20" s="130"/>
      <c r="C20" s="131"/>
      <c r="D20" s="131"/>
      <c r="E20" s="132"/>
      <c r="F20" s="1"/>
    </row>
    <row r="21" spans="1:6" s="68" customFormat="1" hidden="1" x14ac:dyDescent="0.2">
      <c r="A21" s="120"/>
      <c r="B21" s="121"/>
      <c r="C21" s="122"/>
      <c r="D21" s="122"/>
      <c r="E21" s="123"/>
      <c r="F21" s="1"/>
    </row>
    <row r="22" spans="1:6" ht="19.5" customHeight="1" x14ac:dyDescent="0.2">
      <c r="A22" s="86" t="s">
        <v>68</v>
      </c>
      <c r="B22" s="87">
        <f>SUM(B12:B21)</f>
        <v>0</v>
      </c>
      <c r="C22" s="140" t="str">
        <f>IF(SUBTOTAL(3,B12:B21)=SUBTOTAL(103,B12:B21),'Summary and sign-off'!$A$48,'Summary and sign-off'!$A$49)</f>
        <v>Check - there are no hidden rows with data</v>
      </c>
      <c r="D22" s="161" t="str">
        <f>IF('Summary and sign-off'!F55='Summary and sign-off'!F54,'Summary and sign-off'!A51,'Summary and sign-off'!A50)</f>
        <v>Check - each entry provides sufficient information</v>
      </c>
      <c r="E22" s="161"/>
      <c r="F22" s="46"/>
    </row>
    <row r="23" spans="1:6" ht="10.5" customHeight="1" x14ac:dyDescent="0.2">
      <c r="A23" s="27"/>
      <c r="B23" s="22"/>
      <c r="C23" s="27"/>
      <c r="D23" s="27"/>
      <c r="E23" s="27"/>
      <c r="F23" s="27"/>
    </row>
    <row r="24" spans="1:6" ht="24.75" customHeight="1" x14ac:dyDescent="0.2">
      <c r="A24" s="162" t="s">
        <v>69</v>
      </c>
      <c r="B24" s="162"/>
      <c r="C24" s="162"/>
      <c r="D24" s="162"/>
      <c r="E24" s="162"/>
      <c r="F24" s="47"/>
    </row>
    <row r="25" spans="1:6" ht="27" customHeight="1" x14ac:dyDescent="0.2">
      <c r="A25" s="35" t="s">
        <v>63</v>
      </c>
      <c r="B25" s="35" t="s">
        <v>13</v>
      </c>
      <c r="C25" s="35" t="s">
        <v>70</v>
      </c>
      <c r="D25" s="35" t="s">
        <v>66</v>
      </c>
      <c r="E25" s="35" t="s">
        <v>67</v>
      </c>
      <c r="F25" s="48"/>
    </row>
    <row r="26" spans="1:6" s="68" customFormat="1" hidden="1" x14ac:dyDescent="0.2">
      <c r="A26" s="153"/>
      <c r="B26" s="121"/>
      <c r="C26" s="122"/>
      <c r="D26" s="122"/>
      <c r="E26" s="123"/>
      <c r="F26" s="1"/>
    </row>
    <row r="27" spans="1:6" s="68" customFormat="1" x14ac:dyDescent="0.2">
      <c r="A27" s="171">
        <v>44403</v>
      </c>
      <c r="B27" s="146">
        <v>453</v>
      </c>
      <c r="C27" s="168" t="s">
        <v>106</v>
      </c>
      <c r="D27" s="147" t="s">
        <v>104</v>
      </c>
      <c r="E27" s="148" t="s">
        <v>107</v>
      </c>
      <c r="F27" s="1"/>
    </row>
    <row r="28" spans="1:6" s="68" customFormat="1" ht="15.75" customHeight="1" x14ac:dyDescent="0.2">
      <c r="A28" s="172"/>
      <c r="B28" s="130">
        <v>41.1</v>
      </c>
      <c r="C28" s="169"/>
      <c r="D28" s="131" t="s">
        <v>116</v>
      </c>
      <c r="E28" s="149" t="s">
        <v>107</v>
      </c>
      <c r="F28" s="1"/>
    </row>
    <row r="29" spans="1:6" s="68" customFormat="1" ht="15.75" customHeight="1" x14ac:dyDescent="0.2">
      <c r="A29" s="172"/>
      <c r="B29" s="130">
        <v>91.37</v>
      </c>
      <c r="C29" s="169"/>
      <c r="D29" s="131" t="s">
        <v>116</v>
      </c>
      <c r="E29" s="149" t="s">
        <v>107</v>
      </c>
      <c r="F29" s="1"/>
    </row>
    <row r="30" spans="1:6" s="68" customFormat="1" ht="15.75" customHeight="1" x14ac:dyDescent="0.2">
      <c r="A30" s="172"/>
      <c r="B30" s="130">
        <v>34.5</v>
      </c>
      <c r="C30" s="169"/>
      <c r="D30" s="131" t="s">
        <v>117</v>
      </c>
      <c r="E30" s="149" t="s">
        <v>107</v>
      </c>
      <c r="F30" s="1"/>
    </row>
    <row r="31" spans="1:6" s="68" customFormat="1" ht="15.75" customHeight="1" x14ac:dyDescent="0.2">
      <c r="A31" s="173"/>
      <c r="B31" s="150">
        <v>37.700000000000003</v>
      </c>
      <c r="C31" s="170"/>
      <c r="D31" s="151" t="s">
        <v>116</v>
      </c>
      <c r="E31" s="152" t="s">
        <v>107</v>
      </c>
      <c r="F31" s="1"/>
    </row>
    <row r="32" spans="1:6" s="68" customFormat="1" x14ac:dyDescent="0.2">
      <c r="A32" s="171">
        <v>44407</v>
      </c>
      <c r="B32" s="146">
        <v>373.92</v>
      </c>
      <c r="C32" s="168" t="s">
        <v>103</v>
      </c>
      <c r="D32" s="147" t="s">
        <v>104</v>
      </c>
      <c r="E32" s="148" t="s">
        <v>105</v>
      </c>
      <c r="F32" s="1"/>
    </row>
    <row r="33" spans="1:6" s="68" customFormat="1" ht="15.75" customHeight="1" x14ac:dyDescent="0.2">
      <c r="A33" s="172"/>
      <c r="B33" s="130">
        <v>128.6</v>
      </c>
      <c r="C33" s="169"/>
      <c r="D33" s="131" t="s">
        <v>114</v>
      </c>
      <c r="E33" s="149" t="s">
        <v>105</v>
      </c>
      <c r="F33" s="1"/>
    </row>
    <row r="34" spans="1:6" s="68" customFormat="1" ht="15.75" customHeight="1" x14ac:dyDescent="0.2">
      <c r="A34" s="172"/>
      <c r="B34" s="130">
        <v>48.3</v>
      </c>
      <c r="C34" s="169"/>
      <c r="D34" s="131" t="s">
        <v>112</v>
      </c>
      <c r="E34" s="149" t="s">
        <v>105</v>
      </c>
      <c r="F34" s="1"/>
    </row>
    <row r="35" spans="1:6" s="68" customFormat="1" ht="15.75" customHeight="1" x14ac:dyDescent="0.2">
      <c r="A35" s="173"/>
      <c r="B35" s="150">
        <v>36</v>
      </c>
      <c r="C35" s="170"/>
      <c r="D35" s="151" t="s">
        <v>108</v>
      </c>
      <c r="E35" s="152" t="s">
        <v>105</v>
      </c>
      <c r="F35" s="1"/>
    </row>
    <row r="36" spans="1:6" s="68" customFormat="1" x14ac:dyDescent="0.2">
      <c r="A36" s="171">
        <v>44414</v>
      </c>
      <c r="B36" s="146">
        <v>460.1</v>
      </c>
      <c r="C36" s="168" t="s">
        <v>118</v>
      </c>
      <c r="D36" s="147" t="s">
        <v>104</v>
      </c>
      <c r="E36" s="148" t="s">
        <v>107</v>
      </c>
      <c r="F36" s="1"/>
    </row>
    <row r="37" spans="1:6" s="68" customFormat="1" x14ac:dyDescent="0.2">
      <c r="A37" s="172"/>
      <c r="B37" s="130">
        <v>36</v>
      </c>
      <c r="C37" s="169"/>
      <c r="D37" s="131" t="s">
        <v>109</v>
      </c>
      <c r="E37" s="149" t="s">
        <v>107</v>
      </c>
      <c r="F37" s="1"/>
    </row>
    <row r="38" spans="1:6" s="68" customFormat="1" x14ac:dyDescent="0.2">
      <c r="A38" s="172"/>
      <c r="B38" s="130">
        <v>8.5</v>
      </c>
      <c r="C38" s="169"/>
      <c r="D38" s="131" t="s">
        <v>111</v>
      </c>
      <c r="E38" s="149" t="s">
        <v>107</v>
      </c>
      <c r="F38" s="1"/>
    </row>
    <row r="39" spans="1:6" s="68" customFormat="1" x14ac:dyDescent="0.2">
      <c r="A39" s="173"/>
      <c r="B39" s="150">
        <v>98.8</v>
      </c>
      <c r="C39" s="170"/>
      <c r="D39" s="151" t="s">
        <v>113</v>
      </c>
      <c r="E39" s="152" t="s">
        <v>107</v>
      </c>
      <c r="F39" s="1"/>
    </row>
    <row r="40" spans="1:6" s="68" customFormat="1" hidden="1" x14ac:dyDescent="0.2">
      <c r="A40" s="142"/>
      <c r="B40" s="143"/>
      <c r="C40" s="144"/>
      <c r="D40" s="144"/>
      <c r="E40" s="145"/>
      <c r="F40" s="1"/>
    </row>
    <row r="41" spans="1:6" ht="19.5" customHeight="1" x14ac:dyDescent="0.2">
      <c r="A41" s="86" t="s">
        <v>71</v>
      </c>
      <c r="B41" s="87">
        <f>SUM(B26:B40)</f>
        <v>1847.89</v>
      </c>
      <c r="C41" s="140" t="str">
        <f>IF(SUBTOTAL(3,B26:B40)=SUBTOTAL(103,B26:B40),'Summary and sign-off'!$A$48,'Summary and sign-off'!$A$49)</f>
        <v>Check - there are no hidden rows with data</v>
      </c>
      <c r="D41" s="161" t="str">
        <f>IF('Summary and sign-off'!F56='Summary and sign-off'!F54,'Summary and sign-off'!A51,'Summary and sign-off'!A50)</f>
        <v>Check - each entry provides sufficient information</v>
      </c>
      <c r="E41" s="161"/>
      <c r="F41" s="46"/>
    </row>
    <row r="42" spans="1:6" ht="10.5" customHeight="1" x14ac:dyDescent="0.2">
      <c r="A42" s="27"/>
      <c r="B42" s="22"/>
      <c r="C42" s="27"/>
      <c r="D42" s="27"/>
      <c r="E42" s="27"/>
      <c r="F42" s="27"/>
    </row>
    <row r="43" spans="1:6" ht="24.75" customHeight="1" x14ac:dyDescent="0.2">
      <c r="A43" s="162" t="s">
        <v>72</v>
      </c>
      <c r="B43" s="162"/>
      <c r="C43" s="162"/>
      <c r="D43" s="162"/>
      <c r="E43" s="162"/>
      <c r="F43" s="46"/>
    </row>
    <row r="44" spans="1:6" ht="27" customHeight="1" x14ac:dyDescent="0.2">
      <c r="A44" s="35" t="s">
        <v>63</v>
      </c>
      <c r="B44" s="35" t="s">
        <v>13</v>
      </c>
      <c r="C44" s="35" t="s">
        <v>73</v>
      </c>
      <c r="D44" s="35" t="s">
        <v>74</v>
      </c>
      <c r="E44" s="35" t="s">
        <v>67</v>
      </c>
      <c r="F44" s="49"/>
    </row>
    <row r="45" spans="1:6" s="68" customFormat="1" hidden="1" x14ac:dyDescent="0.2">
      <c r="A45" s="111"/>
      <c r="B45" s="112"/>
      <c r="C45" s="113"/>
      <c r="D45" s="113"/>
      <c r="E45" s="114"/>
      <c r="F45" s="1"/>
    </row>
    <row r="46" spans="1:6" s="68" customFormat="1" x14ac:dyDescent="0.2">
      <c r="A46" s="129">
        <v>44383</v>
      </c>
      <c r="B46" s="130">
        <v>11.8</v>
      </c>
      <c r="C46" s="131" t="s">
        <v>130</v>
      </c>
      <c r="D46" s="131" t="s">
        <v>115</v>
      </c>
      <c r="E46" s="132" t="s">
        <v>110</v>
      </c>
      <c r="F46" s="1"/>
    </row>
    <row r="47" spans="1:6" s="68" customFormat="1" x14ac:dyDescent="0.2">
      <c r="A47" s="129">
        <v>44412</v>
      </c>
      <c r="B47" s="130">
        <v>11.9</v>
      </c>
      <c r="C47" s="131" t="s">
        <v>119</v>
      </c>
      <c r="D47" s="131" t="s">
        <v>115</v>
      </c>
      <c r="E47" s="132" t="s">
        <v>110</v>
      </c>
      <c r="F47" s="1"/>
    </row>
    <row r="48" spans="1:6" s="68" customFormat="1" x14ac:dyDescent="0.2">
      <c r="A48" s="129"/>
      <c r="B48" s="130"/>
      <c r="C48" s="131"/>
      <c r="D48" s="131"/>
      <c r="E48" s="132"/>
      <c r="F48" s="1"/>
    </row>
    <row r="49" spans="1:6" s="68" customFormat="1" x14ac:dyDescent="0.2">
      <c r="A49" s="129"/>
      <c r="B49" s="130"/>
      <c r="C49" s="131"/>
      <c r="D49" s="131"/>
      <c r="E49" s="132"/>
      <c r="F49" s="1"/>
    </row>
    <row r="50" spans="1:6" s="68" customFormat="1" x14ac:dyDescent="0.2">
      <c r="A50" s="129"/>
      <c r="B50" s="130"/>
      <c r="C50" s="131"/>
      <c r="D50" s="131"/>
      <c r="E50" s="132"/>
      <c r="F50" s="1"/>
    </row>
    <row r="51" spans="1:6" s="68" customFormat="1" x14ac:dyDescent="0.2">
      <c r="A51" s="129"/>
      <c r="B51" s="130"/>
      <c r="C51" s="131"/>
      <c r="D51" s="131"/>
      <c r="E51" s="132"/>
      <c r="F51" s="1"/>
    </row>
    <row r="52" spans="1:6" s="68" customFormat="1" x14ac:dyDescent="0.2">
      <c r="A52" s="129"/>
      <c r="B52" s="130"/>
      <c r="C52" s="131"/>
      <c r="D52" s="131"/>
      <c r="E52" s="132"/>
      <c r="F52" s="1"/>
    </row>
    <row r="53" spans="1:6" s="68" customFormat="1" x14ac:dyDescent="0.2">
      <c r="A53" s="129"/>
      <c r="B53" s="130"/>
      <c r="C53" s="131"/>
      <c r="D53" s="131"/>
      <c r="E53" s="132"/>
      <c r="F53" s="1"/>
    </row>
    <row r="54" spans="1:6" s="68" customFormat="1" hidden="1" x14ac:dyDescent="0.2">
      <c r="A54" s="111"/>
      <c r="B54" s="112"/>
      <c r="C54" s="113"/>
      <c r="D54" s="113"/>
      <c r="E54" s="114"/>
      <c r="F54" s="1"/>
    </row>
    <row r="55" spans="1:6" ht="19.5" customHeight="1" x14ac:dyDescent="0.2">
      <c r="A55" s="86" t="s">
        <v>75</v>
      </c>
      <c r="B55" s="87">
        <f>SUM(B45:B54)</f>
        <v>23.700000000000003</v>
      </c>
      <c r="C55" s="140" t="str">
        <f>IF(SUBTOTAL(3,B45:B54)=SUBTOTAL(103,B45:B54),'Summary and sign-off'!$A$48,'Summary and sign-off'!$A$49)</f>
        <v>Check - there are no hidden rows with data</v>
      </c>
      <c r="D55" s="161" t="str">
        <f>IF('Summary and sign-off'!F57='Summary and sign-off'!F54,'Summary and sign-off'!A51,'Summary and sign-off'!A50)</f>
        <v>Check - each entry provides sufficient information</v>
      </c>
      <c r="E55" s="161"/>
      <c r="F55" s="46"/>
    </row>
    <row r="56" spans="1:6" ht="10.5" customHeight="1" x14ac:dyDescent="0.2">
      <c r="A56" s="27"/>
      <c r="B56" s="73"/>
      <c r="C56" s="22"/>
      <c r="D56" s="27"/>
      <c r="E56" s="27"/>
      <c r="F56" s="27"/>
    </row>
    <row r="57" spans="1:6" ht="34.5" customHeight="1" x14ac:dyDescent="0.2">
      <c r="A57" s="50" t="s">
        <v>76</v>
      </c>
      <c r="B57" s="74">
        <f>B22+B41+B55</f>
        <v>1871.5900000000001</v>
      </c>
      <c r="C57" s="51"/>
      <c r="D57" s="51"/>
      <c r="E57" s="51"/>
      <c r="F57" s="26"/>
    </row>
    <row r="58" spans="1:6" x14ac:dyDescent="0.2">
      <c r="A58" s="27"/>
      <c r="B58" s="22"/>
      <c r="C58" s="27"/>
      <c r="D58" s="27"/>
      <c r="E58" s="27"/>
      <c r="F58" s="27"/>
    </row>
    <row r="59" spans="1:6" x14ac:dyDescent="0.2">
      <c r="A59" s="52"/>
      <c r="B59" s="25"/>
      <c r="C59" s="26"/>
      <c r="D59" s="26"/>
      <c r="E59" s="26"/>
      <c r="F59" s="27"/>
    </row>
    <row r="60" spans="1:6" ht="12.6" customHeight="1" x14ac:dyDescent="0.2">
      <c r="A60" s="23"/>
      <c r="B60" s="53"/>
      <c r="C60" s="53"/>
      <c r="D60" s="32"/>
      <c r="E60" s="32"/>
      <c r="F60" s="27"/>
    </row>
    <row r="61" spans="1:6" ht="12.95" customHeight="1" x14ac:dyDescent="0.2">
      <c r="A61" s="31"/>
      <c r="B61" s="27"/>
      <c r="C61" s="32"/>
      <c r="D61" s="27"/>
      <c r="E61" s="32"/>
      <c r="F61" s="27"/>
    </row>
    <row r="62" spans="1:6" x14ac:dyDescent="0.2">
      <c r="A62" s="31"/>
      <c r="B62" s="32"/>
      <c r="C62" s="32"/>
      <c r="D62" s="32"/>
      <c r="E62" s="54"/>
      <c r="F62" s="46"/>
    </row>
    <row r="63" spans="1:6" x14ac:dyDescent="0.2">
      <c r="A63" s="23"/>
      <c r="B63" s="25"/>
      <c r="C63" s="26"/>
      <c r="D63" s="26"/>
      <c r="E63" s="26"/>
      <c r="F63" s="27"/>
    </row>
    <row r="64" spans="1:6" ht="12.95" customHeight="1" x14ac:dyDescent="0.2">
      <c r="A64" s="31"/>
      <c r="B64" s="27"/>
      <c r="C64" s="32"/>
      <c r="D64" s="27"/>
      <c r="E64" s="32"/>
      <c r="F64" s="27"/>
    </row>
    <row r="65" spans="1:6" x14ac:dyDescent="0.2">
      <c r="A65" s="31"/>
      <c r="B65" s="32"/>
      <c r="C65" s="32"/>
      <c r="D65" s="32"/>
      <c r="E65" s="54"/>
      <c r="F65" s="46"/>
    </row>
    <row r="66" spans="1:6" x14ac:dyDescent="0.2">
      <c r="A66" s="36"/>
      <c r="B66" s="36"/>
      <c r="C66" s="36"/>
      <c r="D66" s="36"/>
      <c r="E66" s="54"/>
      <c r="F66" s="46"/>
    </row>
    <row r="67" spans="1:6" x14ac:dyDescent="0.2">
      <c r="A67" s="40"/>
      <c r="B67" s="27"/>
      <c r="C67" s="27"/>
      <c r="D67" s="27"/>
      <c r="E67" s="46"/>
      <c r="F67" s="46"/>
    </row>
    <row r="68" spans="1:6" hidden="1" x14ac:dyDescent="0.2">
      <c r="A68" s="40"/>
      <c r="B68" s="27"/>
      <c r="C68" s="27"/>
      <c r="D68" s="27"/>
      <c r="E68" s="46"/>
      <c r="F68" s="46"/>
    </row>
    <row r="69" spans="1:6" hidden="1" x14ac:dyDescent="0.2"/>
    <row r="70" spans="1:6" hidden="1" x14ac:dyDescent="0.2"/>
    <row r="71" spans="1:6" hidden="1" x14ac:dyDescent="0.2"/>
    <row r="72" spans="1:6" hidden="1" x14ac:dyDescent="0.2"/>
    <row r="73" spans="1:6" ht="12.75" hidden="1" customHeight="1" x14ac:dyDescent="0.2"/>
    <row r="74" spans="1:6" hidden="1" x14ac:dyDescent="0.2"/>
    <row r="75" spans="1:6" hidden="1" x14ac:dyDescent="0.2"/>
    <row r="76" spans="1:6" hidden="1" x14ac:dyDescent="0.2">
      <c r="A76" s="55"/>
      <c r="B76" s="46"/>
      <c r="C76" s="46"/>
      <c r="D76" s="46"/>
      <c r="E76" s="46"/>
      <c r="F76" s="46"/>
    </row>
    <row r="77" spans="1:6" hidden="1" x14ac:dyDescent="0.2">
      <c r="A77" s="55"/>
      <c r="B77" s="46"/>
      <c r="C77" s="46"/>
      <c r="D77" s="46"/>
      <c r="E77" s="46"/>
      <c r="F77" s="46"/>
    </row>
    <row r="78" spans="1:6" hidden="1" x14ac:dyDescent="0.2">
      <c r="A78" s="55"/>
      <c r="B78" s="46"/>
      <c r="C78" s="46"/>
      <c r="D78" s="46"/>
      <c r="E78" s="46"/>
      <c r="F78" s="46"/>
    </row>
    <row r="79" spans="1:6" hidden="1" x14ac:dyDescent="0.2">
      <c r="A79" s="55"/>
      <c r="B79" s="46"/>
      <c r="C79" s="46"/>
      <c r="D79" s="46"/>
      <c r="E79" s="46"/>
      <c r="F79" s="46"/>
    </row>
    <row r="80" spans="1:6" hidden="1" x14ac:dyDescent="0.2">
      <c r="A80" s="55"/>
      <c r="B80" s="46"/>
      <c r="C80" s="46"/>
      <c r="D80" s="46"/>
      <c r="E80" s="46"/>
      <c r="F80" s="46"/>
    </row>
    <row r="81" hidden="1" x14ac:dyDescent="0.2"/>
    <row r="82" hidden="1" x14ac:dyDescent="0.2"/>
    <row r="83" hidden="1" x14ac:dyDescent="0.2"/>
    <row r="84" hidden="1" x14ac:dyDescent="0.2"/>
    <row r="85" hidden="1" x14ac:dyDescent="0.2"/>
    <row r="86" hidden="1" x14ac:dyDescent="0.2"/>
    <row r="87" hidden="1" x14ac:dyDescent="0.2"/>
    <row r="88" hidden="1"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sheetData>
  <sheetProtection formatCells="0" formatRows="0" insertColumns="0" insertRows="0" deleteRows="0"/>
  <mergeCells count="21">
    <mergeCell ref="C32:C35"/>
    <mergeCell ref="C27:C31"/>
    <mergeCell ref="A27:A31"/>
    <mergeCell ref="A32:A35"/>
    <mergeCell ref="A36:A39"/>
    <mergeCell ref="B7:E7"/>
    <mergeCell ref="B5:E5"/>
    <mergeCell ref="D55:E55"/>
    <mergeCell ref="A1:E1"/>
    <mergeCell ref="A24:E24"/>
    <mergeCell ref="A43:E43"/>
    <mergeCell ref="B2:E2"/>
    <mergeCell ref="B3:E3"/>
    <mergeCell ref="B4:E4"/>
    <mergeCell ref="A8:E8"/>
    <mergeCell ref="A9:E9"/>
    <mergeCell ref="B6:E6"/>
    <mergeCell ref="D22:E22"/>
    <mergeCell ref="D41:E41"/>
    <mergeCell ref="A10:E10"/>
    <mergeCell ref="C36:C39"/>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26 A12 A21 A45 A54 A40">
      <formula1>$B$4</formula1>
      <formula2>$B$5</formula2>
    </dataValidation>
    <dataValidation allowBlank="1" showInputMessage="1" showErrorMessage="1" prompt="Insert additional rows as needed:_x000a_- 'right click' on a row number (left of screen)_x000a_- select 'Insert' (this will insert a row above it)" sqref="A44 A25 A11"/>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46:A53 A16:A20 A27 A32 A36">
      <formula1>$B$4</formula1>
      <formula2>$B$5</formula2>
    </dataValidation>
  </dataValidations>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Travel</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14:formula1>
            <xm:f>'Summary and sign-off'!$A$29:$A$30</xm:f>
          </x14:formula1>
          <xm:sqref>B7:E7</xm:sqref>
        </x14:dataValidation>
        <x14:dataValidation type="decimal" operator="greaterThan" allowBlank="1" showInputMessage="1" showErrorMessage="1" error="This cell must contain a dollar figure">
          <x14:formula1>
            <xm:f>'Summary and sign-off'!$A$47</xm:f>
          </x14:formula1>
          <xm:sqref>B12 B16:B21 B45:B46 B49:B54 B26:B40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A1:J52"/>
  <sheetViews>
    <sheetView workbookViewId="0">
      <selection activeCell="G8" sqref="G8"/>
    </sheetView>
  </sheetViews>
  <sheetFormatPr defaultColWidth="0" defaultRowHeight="12.75" zeroHeight="1" x14ac:dyDescent="0.2"/>
  <cols>
    <col min="1" max="1" width="35.7109375" style="16" customWidth="1"/>
    <col min="2" max="2" width="14.28515625" style="16" customWidth="1"/>
    <col min="3" max="3" width="71.42578125" style="16" customWidth="1"/>
    <col min="4" max="4" width="50" style="16" customWidth="1"/>
    <col min="5" max="5" width="21.42578125" style="16" customWidth="1"/>
    <col min="6" max="6" width="39.28515625" style="16" customWidth="1"/>
    <col min="7" max="10" width="9.140625" style="16" hidden="1" customWidth="1"/>
    <col min="11" max="13" width="0" style="16" hidden="1" customWidth="1"/>
    <col min="14" max="16384" width="0" style="16" hidden="1"/>
  </cols>
  <sheetData>
    <row r="1" spans="1:6" ht="26.25" customHeight="1" x14ac:dyDescent="0.2">
      <c r="A1" s="157" t="s">
        <v>55</v>
      </c>
      <c r="B1" s="157"/>
      <c r="C1" s="157"/>
      <c r="D1" s="157"/>
      <c r="E1" s="157"/>
      <c r="F1" s="38"/>
    </row>
    <row r="2" spans="1:6" ht="21" customHeight="1" x14ac:dyDescent="0.2">
      <c r="A2" s="4" t="s">
        <v>3</v>
      </c>
      <c r="B2" s="160" t="str">
        <f>'Summary and sign-off'!B2:F2</f>
        <v>Classification Office Te Mana Whakaatu</v>
      </c>
      <c r="C2" s="160"/>
      <c r="D2" s="160"/>
      <c r="E2" s="160"/>
      <c r="F2" s="38"/>
    </row>
    <row r="3" spans="1:6" ht="21" customHeight="1" x14ac:dyDescent="0.2">
      <c r="A3" s="4" t="s">
        <v>56</v>
      </c>
      <c r="B3" s="160" t="str">
        <f>'Summary and sign-off'!B3:F3</f>
        <v>David Shanks</v>
      </c>
      <c r="C3" s="160"/>
      <c r="D3" s="160"/>
      <c r="E3" s="160"/>
      <c r="F3" s="38"/>
    </row>
    <row r="4" spans="1:6" ht="21" customHeight="1" x14ac:dyDescent="0.2">
      <c r="A4" s="4" t="s">
        <v>57</v>
      </c>
      <c r="B4" s="160">
        <f>'Summary and sign-off'!B4:F4</f>
        <v>44378</v>
      </c>
      <c r="C4" s="160"/>
      <c r="D4" s="160"/>
      <c r="E4" s="160"/>
      <c r="F4" s="38"/>
    </row>
    <row r="5" spans="1:6" ht="21" customHeight="1" x14ac:dyDescent="0.2">
      <c r="A5" s="4" t="s">
        <v>58</v>
      </c>
      <c r="B5" s="160">
        <f>'Summary and sign-off'!B5:F5</f>
        <v>44687</v>
      </c>
      <c r="C5" s="160"/>
      <c r="D5" s="160"/>
      <c r="E5" s="160"/>
      <c r="F5" s="38"/>
    </row>
    <row r="6" spans="1:6" ht="21" customHeight="1" x14ac:dyDescent="0.2">
      <c r="A6" s="4" t="s">
        <v>59</v>
      </c>
      <c r="B6" s="155" t="s">
        <v>27</v>
      </c>
      <c r="C6" s="155"/>
      <c r="D6" s="155"/>
      <c r="E6" s="155"/>
      <c r="F6" s="38"/>
    </row>
    <row r="7" spans="1:6" ht="21" customHeight="1" x14ac:dyDescent="0.2">
      <c r="A7" s="4" t="s">
        <v>7</v>
      </c>
      <c r="B7" s="155" t="s">
        <v>29</v>
      </c>
      <c r="C7" s="155"/>
      <c r="D7" s="155"/>
      <c r="E7" s="155"/>
      <c r="F7" s="38"/>
    </row>
    <row r="8" spans="1:6" ht="35.25" customHeight="1" x14ac:dyDescent="0.25">
      <c r="A8" s="176" t="s">
        <v>77</v>
      </c>
      <c r="B8" s="176"/>
      <c r="C8" s="177"/>
      <c r="D8" s="177"/>
      <c r="E8" s="177"/>
      <c r="F8" s="42"/>
    </row>
    <row r="9" spans="1:6" ht="35.25" customHeight="1" x14ac:dyDescent="0.25">
      <c r="A9" s="174" t="s">
        <v>78</v>
      </c>
      <c r="B9" s="175"/>
      <c r="C9" s="175"/>
      <c r="D9" s="175"/>
      <c r="E9" s="175"/>
      <c r="F9" s="42"/>
    </row>
    <row r="10" spans="1:6" ht="27" customHeight="1" x14ac:dyDescent="0.2">
      <c r="A10" s="35" t="s">
        <v>79</v>
      </c>
      <c r="B10" s="35" t="s">
        <v>13</v>
      </c>
      <c r="C10" s="35" t="s">
        <v>80</v>
      </c>
      <c r="D10" s="35" t="s">
        <v>81</v>
      </c>
      <c r="E10" s="35" t="s">
        <v>67</v>
      </c>
      <c r="F10" s="23"/>
    </row>
    <row r="11" spans="1:6" s="68" customFormat="1" hidden="1" x14ac:dyDescent="0.2">
      <c r="A11" s="115"/>
      <c r="B11" s="112"/>
      <c r="C11" s="116"/>
      <c r="D11" s="116"/>
      <c r="E11" s="117"/>
      <c r="F11" s="2"/>
    </row>
    <row r="12" spans="1:6" s="68" customFormat="1" x14ac:dyDescent="0.2">
      <c r="A12" s="129"/>
      <c r="B12" s="130"/>
      <c r="C12" s="134" t="s">
        <v>120</v>
      </c>
      <c r="D12" s="134"/>
      <c r="E12" s="135"/>
      <c r="F12" s="2"/>
    </row>
    <row r="13" spans="1:6" s="68" customFormat="1" x14ac:dyDescent="0.2">
      <c r="A13" s="129"/>
      <c r="B13" s="130"/>
      <c r="C13" s="134"/>
      <c r="D13" s="134"/>
      <c r="E13" s="135"/>
      <c r="F13" s="2"/>
    </row>
    <row r="14" spans="1:6" s="68" customFormat="1" x14ac:dyDescent="0.2">
      <c r="A14" s="129"/>
      <c r="B14" s="130"/>
      <c r="C14" s="134"/>
      <c r="D14" s="134"/>
      <c r="E14" s="135"/>
      <c r="F14" s="2"/>
    </row>
    <row r="15" spans="1:6" s="68" customFormat="1" x14ac:dyDescent="0.2">
      <c r="A15" s="129"/>
      <c r="B15" s="130"/>
      <c r="C15" s="134"/>
      <c r="D15" s="134"/>
      <c r="E15" s="135"/>
      <c r="F15" s="2"/>
    </row>
    <row r="16" spans="1:6" s="68" customFormat="1" x14ac:dyDescent="0.2">
      <c r="A16" s="129"/>
      <c r="B16" s="130"/>
      <c r="C16" s="134"/>
      <c r="D16" s="134"/>
      <c r="E16" s="135"/>
      <c r="F16" s="2"/>
    </row>
    <row r="17" spans="1:6" s="68" customFormat="1" x14ac:dyDescent="0.2">
      <c r="A17" s="129"/>
      <c r="B17" s="130"/>
      <c r="C17" s="134"/>
      <c r="D17" s="134"/>
      <c r="E17" s="135"/>
      <c r="F17" s="2"/>
    </row>
    <row r="18" spans="1:6" s="68" customFormat="1" x14ac:dyDescent="0.2">
      <c r="A18" s="129"/>
      <c r="B18" s="130"/>
      <c r="C18" s="134"/>
      <c r="D18" s="134"/>
      <c r="E18" s="135"/>
      <c r="F18" s="2"/>
    </row>
    <row r="19" spans="1:6" s="68" customFormat="1" x14ac:dyDescent="0.2">
      <c r="A19" s="129"/>
      <c r="B19" s="130"/>
      <c r="C19" s="134"/>
      <c r="D19" s="134"/>
      <c r="E19" s="135"/>
      <c r="F19" s="2"/>
    </row>
    <row r="20" spans="1:6" s="68" customFormat="1" x14ac:dyDescent="0.2">
      <c r="A20" s="129"/>
      <c r="B20" s="130"/>
      <c r="C20" s="134"/>
      <c r="D20" s="134"/>
      <c r="E20" s="135"/>
      <c r="F20" s="2"/>
    </row>
    <row r="21" spans="1:6" s="68" customFormat="1" x14ac:dyDescent="0.2">
      <c r="A21" s="129"/>
      <c r="B21" s="130"/>
      <c r="C21" s="134"/>
      <c r="D21" s="134"/>
      <c r="E21" s="135"/>
      <c r="F21" s="2"/>
    </row>
    <row r="22" spans="1:6" s="68" customFormat="1" x14ac:dyDescent="0.2">
      <c r="A22" s="133"/>
      <c r="B22" s="130"/>
      <c r="C22" s="134"/>
      <c r="D22" s="134"/>
      <c r="E22" s="135"/>
      <c r="F22" s="2"/>
    </row>
    <row r="23" spans="1:6" s="68" customFormat="1" x14ac:dyDescent="0.2">
      <c r="A23" s="133"/>
      <c r="B23" s="130"/>
      <c r="C23" s="134"/>
      <c r="D23" s="134"/>
      <c r="E23" s="135"/>
      <c r="F23" s="2"/>
    </row>
    <row r="24" spans="1:6" s="68" customFormat="1" ht="11.25" hidden="1" customHeight="1" x14ac:dyDescent="0.2">
      <c r="A24" s="115"/>
      <c r="B24" s="112"/>
      <c r="C24" s="116"/>
      <c r="D24" s="116"/>
      <c r="E24" s="117"/>
      <c r="F24" s="2"/>
    </row>
    <row r="25" spans="1:6" ht="34.5" customHeight="1" x14ac:dyDescent="0.2">
      <c r="A25" s="69" t="s">
        <v>82</v>
      </c>
      <c r="B25" s="78">
        <f>SUM(B11:B24)</f>
        <v>0</v>
      </c>
      <c r="C25" s="85" t="str">
        <f>IF(SUBTOTAL(3,B11:B24)=SUBTOTAL(103,B11:B24),'Summary and sign-off'!$A$48,'Summary and sign-off'!$A$49)</f>
        <v>Check - there are no hidden rows with data</v>
      </c>
      <c r="D25" s="161" t="str">
        <f>IF('Summary and sign-off'!F58='Summary and sign-off'!F54,'Summary and sign-off'!A51,'Summary and sign-off'!A50)</f>
        <v>Check - each entry provides sufficient information</v>
      </c>
      <c r="E25" s="161"/>
      <c r="F25" s="2"/>
    </row>
    <row r="26" spans="1:6" x14ac:dyDescent="0.2">
      <c r="A26" s="21"/>
      <c r="B26" s="20"/>
      <c r="C26" s="20"/>
      <c r="D26" s="20"/>
      <c r="E26" s="20"/>
      <c r="F26" s="38"/>
    </row>
    <row r="27" spans="1:6" x14ac:dyDescent="0.2">
      <c r="A27" s="21"/>
      <c r="B27" s="22"/>
      <c r="C27" s="27"/>
      <c r="D27" s="20"/>
      <c r="E27" s="20"/>
      <c r="F27" s="38"/>
    </row>
    <row r="28" spans="1:6" ht="12.75" customHeight="1" x14ac:dyDescent="0.2">
      <c r="A28" s="23"/>
      <c r="B28" s="23"/>
      <c r="C28" s="23"/>
      <c r="D28" s="23"/>
      <c r="E28" s="23"/>
      <c r="F28" s="38"/>
    </row>
    <row r="29" spans="1:6" x14ac:dyDescent="0.2">
      <c r="A29" s="23"/>
      <c r="B29" s="31"/>
      <c r="C29" s="43"/>
      <c r="D29" s="44"/>
      <c r="E29" s="44"/>
      <c r="F29" s="38"/>
    </row>
    <row r="30" spans="1:6" x14ac:dyDescent="0.2">
      <c r="A30" s="23"/>
      <c r="B30" s="25"/>
      <c r="C30" s="26"/>
      <c r="D30" s="26"/>
      <c r="E30" s="26"/>
      <c r="F30" s="27"/>
    </row>
    <row r="31" spans="1:6" x14ac:dyDescent="0.2">
      <c r="A31" s="31"/>
      <c r="B31" s="31"/>
      <c r="C31" s="43"/>
      <c r="D31" s="43"/>
      <c r="E31" s="43"/>
      <c r="F31" s="38"/>
    </row>
    <row r="32" spans="1:6" ht="12.75" customHeight="1" x14ac:dyDescent="0.2">
      <c r="A32" s="31"/>
      <c r="B32" s="31"/>
      <c r="C32" s="45"/>
      <c r="D32" s="45"/>
      <c r="E32" s="33"/>
      <c r="F32" s="38"/>
    </row>
    <row r="33" spans="1:6" x14ac:dyDescent="0.2">
      <c r="A33" s="20"/>
      <c r="B33" s="20"/>
      <c r="C33" s="20"/>
      <c r="D33" s="20"/>
      <c r="E33" s="20"/>
      <c r="F33" s="38"/>
    </row>
    <row r="34" spans="1:6" hidden="1" x14ac:dyDescent="0.2"/>
    <row r="35" spans="1:6" hidden="1" x14ac:dyDescent="0.2"/>
    <row r="36" spans="1:6" hidden="1" x14ac:dyDescent="0.2"/>
    <row r="37" spans="1:6" hidden="1" x14ac:dyDescent="0.2"/>
    <row r="38" spans="1:6" hidden="1" x14ac:dyDescent="0.2"/>
    <row r="39" spans="1:6" hidden="1" x14ac:dyDescent="0.2"/>
    <row r="40" spans="1:6" hidden="1" x14ac:dyDescent="0.2"/>
    <row r="41" spans="1:6" hidden="1" x14ac:dyDescent="0.2"/>
    <row r="42" spans="1:6" hidden="1" x14ac:dyDescent="0.2"/>
    <row r="43" spans="1:6" hidden="1" x14ac:dyDescent="0.2"/>
    <row r="44" spans="1:6" hidden="1" x14ac:dyDescent="0.2"/>
    <row r="45" spans="1:6" hidden="1" x14ac:dyDescent="0.2"/>
    <row r="46" spans="1:6" hidden="1" x14ac:dyDescent="0.2"/>
    <row r="47" spans="1:6" hidden="1" x14ac:dyDescent="0.2"/>
    <row r="48" spans="1:6" hidden="1" x14ac:dyDescent="0.2"/>
    <row r="49" hidden="1" x14ac:dyDescent="0.2"/>
    <row r="50" hidden="1" x14ac:dyDescent="0.2"/>
    <row r="51" hidden="1" x14ac:dyDescent="0.2"/>
    <row r="52" hidden="1" x14ac:dyDescent="0.2"/>
  </sheetData>
  <sheetProtection formatCells="0" insertRows="0" deleteRows="0"/>
  <mergeCells count="10">
    <mergeCell ref="D25:E25"/>
    <mergeCell ref="B6:E6"/>
    <mergeCell ref="B5:E5"/>
    <mergeCell ref="A1:E1"/>
    <mergeCell ref="A9:E9"/>
    <mergeCell ref="B2:E2"/>
    <mergeCell ref="B3:E3"/>
    <mergeCell ref="B4:E4"/>
    <mergeCell ref="A8:E8"/>
    <mergeCell ref="B7:E7"/>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4">
      <formula1>$B$4</formula1>
      <formula2>$B$5</formula2>
    </dataValidation>
    <dataValidation allowBlank="1" showInputMessage="1" showErrorMessage="1" prompt="Insert additional rows as needed:_x000a_- 'right click' on a row number (left of screen)_x000a_- select 'Insert' (this will insert a row above it)" sqref="A1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A22 A23">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Hospitality</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14:formula1>
            <xm:f>'Summary and sign-off'!$A$29:$A$30</xm:f>
          </x14:formula1>
          <xm:sqref>B7:E7</xm:sqref>
        </x14:dataValidation>
        <x14:dataValidation type="decimal" operator="greaterThan" allowBlank="1" showInputMessage="1" showErrorMessage="1" error="This cell must contain a dollar figure">
          <x14:formula1>
            <xm:f>'Summary and sign-off'!$A$47</xm:f>
          </x14:formula1>
          <xm:sqref>B11:B24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A1:M50"/>
  <sheetViews>
    <sheetView workbookViewId="0">
      <selection activeCell="G8" sqref="G8"/>
    </sheetView>
  </sheetViews>
  <sheetFormatPr defaultColWidth="0" defaultRowHeight="12.75" zeroHeight="1" x14ac:dyDescent="0.2"/>
  <cols>
    <col min="1" max="1" width="35.7109375" style="16" customWidth="1"/>
    <col min="2" max="2" width="14.28515625" style="16" customWidth="1"/>
    <col min="3" max="3" width="71.42578125" style="16" customWidth="1"/>
    <col min="4" max="4" width="50" style="16" customWidth="1"/>
    <col min="5" max="5" width="21.42578125" style="16" customWidth="1"/>
    <col min="6" max="6" width="36.85546875" style="16" customWidth="1"/>
    <col min="7" max="10" width="9.140625" style="16" hidden="1" customWidth="1"/>
    <col min="11" max="13" width="0" style="16" hidden="1" customWidth="1"/>
    <col min="14" max="16384" width="9.140625" style="16" hidden="1"/>
  </cols>
  <sheetData>
    <row r="1" spans="1:6" ht="26.25" customHeight="1" x14ac:dyDescent="0.2">
      <c r="A1" s="157" t="s">
        <v>55</v>
      </c>
      <c r="B1" s="157"/>
      <c r="C1" s="157"/>
      <c r="D1" s="157"/>
      <c r="E1" s="157"/>
      <c r="F1" s="24"/>
    </row>
    <row r="2" spans="1:6" ht="21" customHeight="1" x14ac:dyDescent="0.2">
      <c r="A2" s="4" t="s">
        <v>3</v>
      </c>
      <c r="B2" s="160" t="str">
        <f>'Summary and sign-off'!B2:F2</f>
        <v>Classification Office Te Mana Whakaatu</v>
      </c>
      <c r="C2" s="160"/>
      <c r="D2" s="160"/>
      <c r="E2" s="160"/>
      <c r="F2" s="24"/>
    </row>
    <row r="3" spans="1:6" ht="21" customHeight="1" x14ac:dyDescent="0.2">
      <c r="A3" s="4" t="s">
        <v>56</v>
      </c>
      <c r="B3" s="160" t="str">
        <f>'Summary and sign-off'!B3:F3</f>
        <v>David Shanks</v>
      </c>
      <c r="C3" s="160"/>
      <c r="D3" s="160"/>
      <c r="E3" s="160"/>
      <c r="F3" s="24"/>
    </row>
    <row r="4" spans="1:6" ht="21" customHeight="1" x14ac:dyDescent="0.2">
      <c r="A4" s="4" t="s">
        <v>57</v>
      </c>
      <c r="B4" s="160">
        <f>'Summary and sign-off'!B4:F4</f>
        <v>44378</v>
      </c>
      <c r="C4" s="160"/>
      <c r="D4" s="160"/>
      <c r="E4" s="160"/>
      <c r="F4" s="24"/>
    </row>
    <row r="5" spans="1:6" ht="21" customHeight="1" x14ac:dyDescent="0.2">
      <c r="A5" s="4" t="s">
        <v>58</v>
      </c>
      <c r="B5" s="160">
        <f>'Summary and sign-off'!B5:F5</f>
        <v>44687</v>
      </c>
      <c r="C5" s="160"/>
      <c r="D5" s="160"/>
      <c r="E5" s="160"/>
      <c r="F5" s="24"/>
    </row>
    <row r="6" spans="1:6" ht="21" customHeight="1" x14ac:dyDescent="0.2">
      <c r="A6" s="4" t="s">
        <v>59</v>
      </c>
      <c r="B6" s="155" t="s">
        <v>27</v>
      </c>
      <c r="C6" s="155"/>
      <c r="D6" s="155"/>
      <c r="E6" s="155"/>
      <c r="F6" s="34"/>
    </row>
    <row r="7" spans="1:6" ht="21" customHeight="1" x14ac:dyDescent="0.2">
      <c r="A7" s="4" t="s">
        <v>7</v>
      </c>
      <c r="B7" s="155" t="s">
        <v>29</v>
      </c>
      <c r="C7" s="155"/>
      <c r="D7" s="155"/>
      <c r="E7" s="155"/>
      <c r="F7" s="34"/>
    </row>
    <row r="8" spans="1:6" ht="35.25" customHeight="1" x14ac:dyDescent="0.2">
      <c r="A8" s="164" t="s">
        <v>83</v>
      </c>
      <c r="B8" s="164"/>
      <c r="C8" s="177"/>
      <c r="D8" s="177"/>
      <c r="E8" s="177"/>
      <c r="F8" s="24"/>
    </row>
    <row r="9" spans="1:6" ht="35.25" customHeight="1" x14ac:dyDescent="0.2">
      <c r="A9" s="178" t="s">
        <v>84</v>
      </c>
      <c r="B9" s="179"/>
      <c r="C9" s="179"/>
      <c r="D9" s="179"/>
      <c r="E9" s="179"/>
      <c r="F9" s="24"/>
    </row>
    <row r="10" spans="1:6" ht="27" customHeight="1" x14ac:dyDescent="0.2">
      <c r="A10" s="35" t="s">
        <v>63</v>
      </c>
      <c r="B10" s="35" t="s">
        <v>13</v>
      </c>
      <c r="C10" s="35" t="s">
        <v>85</v>
      </c>
      <c r="D10" s="35" t="s">
        <v>86</v>
      </c>
      <c r="E10" s="35" t="s">
        <v>67</v>
      </c>
      <c r="F10" s="36"/>
    </row>
    <row r="11" spans="1:6" s="68" customFormat="1" hidden="1" x14ac:dyDescent="0.2">
      <c r="A11" s="115"/>
      <c r="B11" s="112"/>
      <c r="C11" s="116"/>
      <c r="D11" s="116"/>
      <c r="E11" s="117"/>
      <c r="F11" s="3"/>
    </row>
    <row r="12" spans="1:6" s="68" customFormat="1" x14ac:dyDescent="0.2">
      <c r="A12" s="129">
        <v>44411</v>
      </c>
      <c r="B12" s="130">
        <v>249.57</v>
      </c>
      <c r="C12" s="134" t="s">
        <v>102</v>
      </c>
      <c r="D12" s="134" t="s">
        <v>128</v>
      </c>
      <c r="E12" s="135" t="s">
        <v>110</v>
      </c>
      <c r="F12" s="3"/>
    </row>
    <row r="13" spans="1:6" s="68" customFormat="1" ht="38.25" x14ac:dyDescent="0.2">
      <c r="A13" s="141" t="s">
        <v>129</v>
      </c>
      <c r="B13" s="130">
        <v>270.91000000000003</v>
      </c>
      <c r="C13" s="134" t="s">
        <v>121</v>
      </c>
      <c r="D13" s="134" t="s">
        <v>127</v>
      </c>
      <c r="E13" s="135" t="s">
        <v>123</v>
      </c>
      <c r="F13" s="3"/>
    </row>
    <row r="14" spans="1:6" s="68" customFormat="1" x14ac:dyDescent="0.2">
      <c r="A14" s="141" t="s">
        <v>129</v>
      </c>
      <c r="B14" s="130">
        <v>1292</v>
      </c>
      <c r="C14" s="134" t="s">
        <v>134</v>
      </c>
      <c r="D14" s="134" t="s">
        <v>122</v>
      </c>
      <c r="E14" s="135" t="s">
        <v>124</v>
      </c>
      <c r="F14" s="3"/>
    </row>
    <row r="15" spans="1:6" s="68" customFormat="1" x14ac:dyDescent="0.2">
      <c r="A15" s="141" t="s">
        <v>129</v>
      </c>
      <c r="B15" s="130">
        <v>154.69999999999999</v>
      </c>
      <c r="C15" s="134" t="s">
        <v>131</v>
      </c>
      <c r="D15" s="134" t="s">
        <v>132</v>
      </c>
      <c r="E15" s="135" t="s">
        <v>124</v>
      </c>
      <c r="F15" s="3"/>
    </row>
    <row r="16" spans="1:6" s="68" customFormat="1" x14ac:dyDescent="0.2">
      <c r="A16" s="141" t="s">
        <v>129</v>
      </c>
      <c r="B16" s="130">
        <v>76.8</v>
      </c>
      <c r="C16" s="134" t="s">
        <v>133</v>
      </c>
      <c r="D16" s="134" t="s">
        <v>132</v>
      </c>
      <c r="E16" s="135" t="s">
        <v>124</v>
      </c>
      <c r="F16" s="3"/>
    </row>
    <row r="17" spans="1:6" s="68" customFormat="1" x14ac:dyDescent="0.2">
      <c r="A17" s="129"/>
      <c r="B17" s="130"/>
      <c r="C17" s="134"/>
      <c r="D17" s="134"/>
      <c r="E17" s="135"/>
      <c r="F17" s="3"/>
    </row>
    <row r="18" spans="1:6" s="68" customFormat="1" x14ac:dyDescent="0.2">
      <c r="A18" s="129"/>
      <c r="B18" s="130"/>
      <c r="C18" s="134"/>
      <c r="D18" s="134"/>
      <c r="E18" s="135"/>
      <c r="F18" s="3"/>
    </row>
    <row r="19" spans="1:6" s="68" customFormat="1" x14ac:dyDescent="0.2">
      <c r="A19" s="129"/>
      <c r="B19" s="130"/>
      <c r="C19" s="134"/>
      <c r="D19" s="134"/>
      <c r="E19" s="135"/>
      <c r="F19" s="3"/>
    </row>
    <row r="20" spans="1:6" s="68" customFormat="1" x14ac:dyDescent="0.2">
      <c r="A20" s="129"/>
      <c r="B20" s="130"/>
      <c r="C20" s="134"/>
      <c r="D20" s="134"/>
      <c r="E20" s="135"/>
      <c r="F20" s="3"/>
    </row>
    <row r="21" spans="1:6" s="68" customFormat="1" x14ac:dyDescent="0.2">
      <c r="A21" s="129"/>
      <c r="B21" s="130"/>
      <c r="C21" s="134"/>
      <c r="D21" s="134"/>
      <c r="E21" s="135"/>
      <c r="F21" s="3"/>
    </row>
    <row r="22" spans="1:6" s="68" customFormat="1" x14ac:dyDescent="0.2">
      <c r="A22" s="133"/>
      <c r="B22" s="130"/>
      <c r="C22" s="134"/>
      <c r="D22" s="134"/>
      <c r="E22" s="135"/>
      <c r="F22" s="3"/>
    </row>
    <row r="23" spans="1:6" s="68" customFormat="1" x14ac:dyDescent="0.2">
      <c r="A23" s="133"/>
      <c r="B23" s="130"/>
      <c r="C23" s="134"/>
      <c r="D23" s="134"/>
      <c r="E23" s="135"/>
      <c r="F23" s="3"/>
    </row>
    <row r="24" spans="1:6" s="68" customFormat="1" hidden="1" x14ac:dyDescent="0.2">
      <c r="A24" s="115"/>
      <c r="B24" s="112"/>
      <c r="C24" s="116"/>
      <c r="D24" s="116"/>
      <c r="E24" s="117"/>
      <c r="F24" s="3"/>
    </row>
    <row r="25" spans="1:6" ht="34.5" customHeight="1" x14ac:dyDescent="0.2">
      <c r="A25" s="69" t="s">
        <v>87</v>
      </c>
      <c r="B25" s="78">
        <f>SUM(B11:B24)</f>
        <v>2043.98</v>
      </c>
      <c r="C25" s="85" t="str">
        <f>IF(SUBTOTAL(3,B11:B24)=SUBTOTAL(103,B11:B24),'Summary and sign-off'!$A$48,'Summary and sign-off'!$A$49)</f>
        <v>Check - there are no hidden rows with data</v>
      </c>
      <c r="D25" s="161" t="str">
        <f>IF('Summary and sign-off'!F59='Summary and sign-off'!F54,'Summary and sign-off'!A51,'Summary and sign-off'!A50)</f>
        <v>Check - each entry provides sufficient information</v>
      </c>
      <c r="E25" s="161"/>
      <c r="F25" s="37"/>
    </row>
    <row r="26" spans="1:6" ht="14.1" customHeight="1" x14ac:dyDescent="0.2">
      <c r="A26" s="38"/>
      <c r="B26" s="27"/>
      <c r="C26" s="20"/>
      <c r="D26" s="20"/>
      <c r="E26" s="20"/>
      <c r="F26" s="24"/>
    </row>
    <row r="27" spans="1:6" x14ac:dyDescent="0.2">
      <c r="A27" s="21"/>
      <c r="B27" s="20"/>
      <c r="C27" s="20"/>
      <c r="D27" s="20"/>
      <c r="E27" s="20"/>
      <c r="F27" s="24"/>
    </row>
    <row r="28" spans="1:6" ht="12.6" customHeight="1" x14ac:dyDescent="0.2">
      <c r="A28" s="23"/>
      <c r="B28" s="20"/>
      <c r="C28" s="20"/>
      <c r="D28" s="20"/>
      <c r="E28" s="20"/>
      <c r="F28" s="24"/>
    </row>
    <row r="29" spans="1:6" x14ac:dyDescent="0.2">
      <c r="A29" s="23"/>
      <c r="B29" s="25"/>
      <c r="C29" s="26"/>
      <c r="D29" s="26"/>
      <c r="E29" s="26"/>
      <c r="F29" s="27"/>
    </row>
    <row r="30" spans="1:6" x14ac:dyDescent="0.2">
      <c r="A30" s="31"/>
      <c r="B30" s="32"/>
      <c r="C30" s="27"/>
      <c r="D30" s="27"/>
      <c r="E30" s="27"/>
      <c r="F30" s="27"/>
    </row>
    <row r="31" spans="1:6" ht="12.75" customHeight="1" x14ac:dyDescent="0.2">
      <c r="A31" s="31"/>
      <c r="B31" s="39"/>
      <c r="C31" s="33"/>
      <c r="D31" s="33"/>
      <c r="E31" s="33"/>
      <c r="F31" s="33"/>
    </row>
    <row r="32" spans="1:6" x14ac:dyDescent="0.2">
      <c r="A32" s="38"/>
      <c r="B32" s="40"/>
      <c r="C32" s="20"/>
      <c r="D32" s="20"/>
      <c r="E32" s="20"/>
      <c r="F32" s="38"/>
    </row>
    <row r="33" spans="1:6" hidden="1" x14ac:dyDescent="0.2">
      <c r="A33" s="20"/>
      <c r="B33" s="20"/>
      <c r="C33" s="20"/>
      <c r="D33" s="20"/>
      <c r="E33" s="38"/>
    </row>
    <row r="34" spans="1:6" ht="12.75" hidden="1" customHeight="1" x14ac:dyDescent="0.2"/>
    <row r="35" spans="1:6" hidden="1" x14ac:dyDescent="0.2">
      <c r="A35" s="41"/>
      <c r="B35" s="41"/>
      <c r="C35" s="41"/>
      <c r="D35" s="41"/>
      <c r="E35" s="41"/>
      <c r="F35" s="24"/>
    </row>
    <row r="36" spans="1:6" hidden="1" x14ac:dyDescent="0.2">
      <c r="A36" s="41"/>
      <c r="B36" s="41"/>
      <c r="C36" s="41"/>
      <c r="D36" s="41"/>
      <c r="E36" s="41"/>
      <c r="F36" s="24"/>
    </row>
    <row r="37" spans="1:6" hidden="1" x14ac:dyDescent="0.2">
      <c r="A37" s="41"/>
      <c r="B37" s="41"/>
      <c r="C37" s="41"/>
      <c r="D37" s="41"/>
      <c r="E37" s="41"/>
      <c r="F37" s="24"/>
    </row>
    <row r="38" spans="1:6" hidden="1" x14ac:dyDescent="0.2">
      <c r="A38" s="41"/>
      <c r="B38" s="41"/>
      <c r="C38" s="41"/>
      <c r="D38" s="41"/>
      <c r="E38" s="41"/>
      <c r="F38" s="24"/>
    </row>
    <row r="39" spans="1:6" hidden="1" x14ac:dyDescent="0.2">
      <c r="A39" s="41"/>
      <c r="B39" s="41"/>
      <c r="C39" s="41"/>
      <c r="D39" s="41"/>
      <c r="E39" s="41"/>
      <c r="F39" s="24"/>
    </row>
    <row r="40" spans="1:6" hidden="1" x14ac:dyDescent="0.2"/>
    <row r="41" spans="1:6" hidden="1" x14ac:dyDescent="0.2"/>
    <row r="42" spans="1:6" hidden="1" x14ac:dyDescent="0.2"/>
    <row r="43" spans="1:6" hidden="1" x14ac:dyDescent="0.2"/>
    <row r="44" spans="1:6" hidden="1" x14ac:dyDescent="0.2"/>
    <row r="45" spans="1:6" hidden="1" x14ac:dyDescent="0.2"/>
    <row r="46" spans="1:6" hidden="1" x14ac:dyDescent="0.2"/>
    <row r="47" spans="1:6" hidden="1" x14ac:dyDescent="0.2"/>
    <row r="48" spans="1:6" hidden="1" x14ac:dyDescent="0.2"/>
    <row r="49" hidden="1" x14ac:dyDescent="0.2"/>
    <row r="50" hidden="1" x14ac:dyDescent="0.2"/>
  </sheetData>
  <sheetProtection formatCells="0" insertRows="0" deleteRows="0"/>
  <mergeCells count="10">
    <mergeCell ref="D25:E25"/>
    <mergeCell ref="B6:E6"/>
    <mergeCell ref="B5:E5"/>
    <mergeCell ref="B7:E7"/>
    <mergeCell ref="A1:E1"/>
    <mergeCell ref="B2:E2"/>
    <mergeCell ref="B3:E3"/>
    <mergeCell ref="B4:E4"/>
    <mergeCell ref="A9:E9"/>
    <mergeCell ref="A8:E8"/>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4">
      <formula1>$B$4</formula1>
      <formula2>$B$5</formula2>
    </dataValidation>
    <dataValidation allowBlank="1" showInputMessage="1" showErrorMessage="1" prompt="Insert additional rows as needed:_x000a_- 'right click' on a row number (left of screen)_x000a_- select 'Insert' (this will insert a row above it)" sqref="A1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A23">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All other expenses</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14:formula1>
            <xm:f>'Summary and sign-off'!$A$29:$A$30</xm:f>
          </x14:formula1>
          <xm:sqref>B7:E7</xm:sqref>
        </x14:dataValidation>
        <x14:dataValidation type="decimal" operator="greaterThan" allowBlank="1" showInputMessage="1" showErrorMessage="1" error="This cell must contain a dollar figure">
          <x14:formula1>
            <xm:f>'Summary and sign-off'!$A$47</xm:f>
          </x14:formula1>
          <xm:sqref>B11:B24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249977111117893"/>
    <pageSetUpPr fitToPage="1"/>
  </sheetPr>
  <dimension ref="A1:J65"/>
  <sheetViews>
    <sheetView workbookViewId="0">
      <selection activeCell="D30" sqref="D30"/>
    </sheetView>
  </sheetViews>
  <sheetFormatPr defaultColWidth="0" defaultRowHeight="12.75" zeroHeight="1" x14ac:dyDescent="0.2"/>
  <cols>
    <col min="1" max="1" width="35.7109375" style="16" customWidth="1"/>
    <col min="2" max="2" width="46.85546875" style="16" customWidth="1"/>
    <col min="3" max="3" width="22.140625" style="16" customWidth="1"/>
    <col min="4" max="4" width="25.42578125" style="16" customWidth="1"/>
    <col min="5" max="6" width="35.7109375" style="16" customWidth="1"/>
    <col min="7" max="7" width="38" style="16" customWidth="1"/>
    <col min="8" max="10" width="9.140625" style="16" hidden="1" customWidth="1"/>
    <col min="11" max="15" width="0" style="16" hidden="1" customWidth="1"/>
    <col min="16" max="16384" width="0" style="16" hidden="1"/>
  </cols>
  <sheetData>
    <row r="1" spans="1:6" ht="26.25" customHeight="1" x14ac:dyDescent="0.2">
      <c r="A1" s="157" t="s">
        <v>88</v>
      </c>
      <c r="B1" s="157"/>
      <c r="C1" s="157"/>
      <c r="D1" s="157"/>
      <c r="E1" s="157"/>
      <c r="F1" s="157"/>
    </row>
    <row r="2" spans="1:6" ht="21" customHeight="1" x14ac:dyDescent="0.2">
      <c r="A2" s="4" t="s">
        <v>3</v>
      </c>
      <c r="B2" s="160" t="str">
        <f>'Summary and sign-off'!B2:F2</f>
        <v>Classification Office Te Mana Whakaatu</v>
      </c>
      <c r="C2" s="160"/>
      <c r="D2" s="160"/>
      <c r="E2" s="160"/>
      <c r="F2" s="160"/>
    </row>
    <row r="3" spans="1:6" ht="21" customHeight="1" x14ac:dyDescent="0.2">
      <c r="A3" s="4" t="s">
        <v>56</v>
      </c>
      <c r="B3" s="160" t="str">
        <f>'Summary and sign-off'!B3:F3</f>
        <v>David Shanks</v>
      </c>
      <c r="C3" s="160"/>
      <c r="D3" s="160"/>
      <c r="E3" s="160"/>
      <c r="F3" s="160"/>
    </row>
    <row r="4" spans="1:6" ht="21" customHeight="1" x14ac:dyDescent="0.2">
      <c r="A4" s="4" t="s">
        <v>57</v>
      </c>
      <c r="B4" s="160">
        <f>'Summary and sign-off'!B4:F4</f>
        <v>44378</v>
      </c>
      <c r="C4" s="160"/>
      <c r="D4" s="160"/>
      <c r="E4" s="160"/>
      <c r="F4" s="160"/>
    </row>
    <row r="5" spans="1:6" ht="21" customHeight="1" x14ac:dyDescent="0.2">
      <c r="A5" s="4" t="s">
        <v>58</v>
      </c>
      <c r="B5" s="160">
        <f>'Summary and sign-off'!B5:F5</f>
        <v>44687</v>
      </c>
      <c r="C5" s="160"/>
      <c r="D5" s="160"/>
      <c r="E5" s="160"/>
      <c r="F5" s="160"/>
    </row>
    <row r="6" spans="1:6" ht="21" customHeight="1" x14ac:dyDescent="0.2">
      <c r="A6" s="4" t="s">
        <v>89</v>
      </c>
      <c r="B6" s="155" t="s">
        <v>27</v>
      </c>
      <c r="C6" s="155"/>
      <c r="D6" s="155"/>
      <c r="E6" s="155"/>
      <c r="F6" s="155"/>
    </row>
    <row r="7" spans="1:6" ht="21" customHeight="1" x14ac:dyDescent="0.2">
      <c r="A7" s="4" t="s">
        <v>7</v>
      </c>
      <c r="B7" s="155" t="s">
        <v>29</v>
      </c>
      <c r="C7" s="155"/>
      <c r="D7" s="155"/>
      <c r="E7" s="155"/>
      <c r="F7" s="155"/>
    </row>
    <row r="8" spans="1:6" ht="36" customHeight="1" x14ac:dyDescent="0.2">
      <c r="A8" s="164" t="s">
        <v>90</v>
      </c>
      <c r="B8" s="164"/>
      <c r="C8" s="164"/>
      <c r="D8" s="164"/>
      <c r="E8" s="164"/>
      <c r="F8" s="164"/>
    </row>
    <row r="9" spans="1:6" ht="36" customHeight="1" x14ac:dyDescent="0.2">
      <c r="A9" s="178" t="s">
        <v>91</v>
      </c>
      <c r="B9" s="179"/>
      <c r="C9" s="179"/>
      <c r="D9" s="179"/>
      <c r="E9" s="179"/>
      <c r="F9" s="179"/>
    </row>
    <row r="10" spans="1:6" ht="39" customHeight="1" x14ac:dyDescent="0.2">
      <c r="A10" s="35" t="s">
        <v>63</v>
      </c>
      <c r="B10" s="124" t="s">
        <v>92</v>
      </c>
      <c r="C10" s="124" t="s">
        <v>93</v>
      </c>
      <c r="D10" s="124" t="s">
        <v>94</v>
      </c>
      <c r="E10" s="124" t="s">
        <v>95</v>
      </c>
      <c r="F10" s="124" t="s">
        <v>96</v>
      </c>
    </row>
    <row r="11" spans="1:6" s="68" customFormat="1" hidden="1" x14ac:dyDescent="0.2">
      <c r="A11" s="111"/>
      <c r="B11" s="116"/>
      <c r="C11" s="118"/>
      <c r="D11" s="116"/>
      <c r="E11" s="119"/>
      <c r="F11" s="117"/>
    </row>
    <row r="12" spans="1:6" s="68" customFormat="1" ht="25.5" x14ac:dyDescent="0.2">
      <c r="A12" s="129">
        <v>44685</v>
      </c>
      <c r="B12" s="136" t="s">
        <v>125</v>
      </c>
      <c r="C12" s="137" t="s">
        <v>42</v>
      </c>
      <c r="D12" s="136" t="s">
        <v>126</v>
      </c>
      <c r="E12" s="138" t="s">
        <v>37</v>
      </c>
      <c r="F12" s="139"/>
    </row>
    <row r="13" spans="1:6" s="68" customFormat="1" x14ac:dyDescent="0.2">
      <c r="A13" s="129"/>
      <c r="B13" s="136"/>
      <c r="C13" s="137"/>
      <c r="D13" s="136"/>
      <c r="E13" s="138"/>
      <c r="F13" s="139"/>
    </row>
    <row r="14" spans="1:6" s="68" customFormat="1" x14ac:dyDescent="0.2">
      <c r="A14" s="129"/>
      <c r="B14" s="136"/>
      <c r="C14" s="137"/>
      <c r="D14" s="136"/>
      <c r="E14" s="138"/>
      <c r="F14" s="139"/>
    </row>
    <row r="15" spans="1:6" s="68" customFormat="1" x14ac:dyDescent="0.2">
      <c r="A15" s="129"/>
      <c r="B15" s="136"/>
      <c r="C15" s="137"/>
      <c r="D15" s="136"/>
      <c r="E15" s="138"/>
      <c r="F15" s="139"/>
    </row>
    <row r="16" spans="1:6" s="68" customFormat="1" x14ac:dyDescent="0.2">
      <c r="A16" s="129"/>
      <c r="B16" s="136"/>
      <c r="C16" s="137"/>
      <c r="D16" s="136"/>
      <c r="E16" s="138"/>
      <c r="F16" s="139"/>
    </row>
    <row r="17" spans="1:7" s="68" customFormat="1" x14ac:dyDescent="0.2">
      <c r="A17" s="129"/>
      <c r="B17" s="136"/>
      <c r="C17" s="137"/>
      <c r="D17" s="136"/>
      <c r="E17" s="138"/>
      <c r="F17" s="139"/>
    </row>
    <row r="18" spans="1:7" s="68" customFormat="1" x14ac:dyDescent="0.2">
      <c r="A18" s="129"/>
      <c r="B18" s="136"/>
      <c r="C18" s="137"/>
      <c r="D18" s="136"/>
      <c r="E18" s="138"/>
      <c r="F18" s="139"/>
    </row>
    <row r="19" spans="1:7" s="68" customFormat="1" x14ac:dyDescent="0.2">
      <c r="A19" s="129"/>
      <c r="B19" s="136"/>
      <c r="C19" s="137"/>
      <c r="D19" s="136"/>
      <c r="E19" s="138"/>
      <c r="F19" s="139"/>
    </row>
    <row r="20" spans="1:7" s="68" customFormat="1" x14ac:dyDescent="0.2">
      <c r="A20" s="129"/>
      <c r="B20" s="136"/>
      <c r="C20" s="137"/>
      <c r="D20" s="136"/>
      <c r="E20" s="138"/>
      <c r="F20" s="139"/>
    </row>
    <row r="21" spans="1:7" s="68" customFormat="1" x14ac:dyDescent="0.2">
      <c r="A21" s="129"/>
      <c r="B21" s="136"/>
      <c r="C21" s="137"/>
      <c r="D21" s="136"/>
      <c r="E21" s="138"/>
      <c r="F21" s="139"/>
    </row>
    <row r="22" spans="1:7" s="68" customFormat="1" x14ac:dyDescent="0.2">
      <c r="A22" s="129"/>
      <c r="B22" s="136"/>
      <c r="C22" s="137"/>
      <c r="D22" s="136"/>
      <c r="E22" s="138"/>
      <c r="F22" s="139"/>
    </row>
    <row r="23" spans="1:7" s="68" customFormat="1" hidden="1" x14ac:dyDescent="0.2">
      <c r="A23" s="111"/>
      <c r="B23" s="116"/>
      <c r="C23" s="118"/>
      <c r="D23" s="116"/>
      <c r="E23" s="119"/>
      <c r="F23" s="117"/>
    </row>
    <row r="24" spans="1:7" ht="34.5" customHeight="1" x14ac:dyDescent="0.2">
      <c r="A24" s="125" t="s">
        <v>97</v>
      </c>
      <c r="B24" s="126" t="s">
        <v>98</v>
      </c>
      <c r="C24" s="127">
        <f>C25+C26</f>
        <v>1</v>
      </c>
      <c r="D24" s="128" t="str">
        <f>IF(SUBTOTAL(3,C11:C23)=SUBTOTAL(103,C11:C23),'Summary and sign-off'!$A$48,'Summary and sign-off'!$A$49)</f>
        <v>Check - there are no hidden rows with data</v>
      </c>
      <c r="E24" s="161" t="str">
        <f>IF('Summary and sign-off'!F60='Summary and sign-off'!F54,'Summary and sign-off'!A52,'Summary and sign-off'!A50)</f>
        <v>Check - each entry provides sufficient information</v>
      </c>
      <c r="F24" s="161"/>
      <c r="G24" s="68"/>
    </row>
    <row r="25" spans="1:7" ht="25.5" customHeight="1" x14ac:dyDescent="0.25">
      <c r="A25" s="70"/>
      <c r="B25" s="71" t="s">
        <v>42</v>
      </c>
      <c r="C25" s="72">
        <f>COUNTIF(C11:C23,'Summary and sign-off'!A45)</f>
        <v>1</v>
      </c>
      <c r="D25" s="17"/>
      <c r="E25" s="18"/>
      <c r="F25" s="19"/>
    </row>
    <row r="26" spans="1:7" ht="25.5" customHeight="1" x14ac:dyDescent="0.25">
      <c r="A26" s="70"/>
      <c r="B26" s="71" t="s">
        <v>43</v>
      </c>
      <c r="C26" s="72">
        <f>COUNTIF(C11:C23,'Summary and sign-off'!A46)</f>
        <v>0</v>
      </c>
      <c r="D26" s="17"/>
      <c r="E26" s="18"/>
      <c r="F26" s="19"/>
    </row>
    <row r="27" spans="1:7" x14ac:dyDescent="0.2">
      <c r="A27" s="20"/>
      <c r="B27" s="21"/>
      <c r="C27" s="20"/>
      <c r="D27" s="22"/>
      <c r="E27" s="22"/>
      <c r="F27" s="20"/>
    </row>
    <row r="28" spans="1:7" x14ac:dyDescent="0.2">
      <c r="A28" s="21"/>
      <c r="B28" s="21"/>
      <c r="C28" s="21"/>
      <c r="D28" s="21"/>
      <c r="E28" s="21"/>
      <c r="F28" s="21"/>
    </row>
    <row r="29" spans="1:7" ht="12.6" customHeight="1" x14ac:dyDescent="0.2">
      <c r="A29" s="23"/>
      <c r="B29" s="20"/>
      <c r="C29" s="20"/>
      <c r="D29" s="20"/>
      <c r="E29" s="20"/>
      <c r="F29" s="24"/>
    </row>
    <row r="30" spans="1:7" x14ac:dyDescent="0.2">
      <c r="A30" s="23"/>
      <c r="B30" s="25"/>
      <c r="C30" s="26"/>
      <c r="D30" s="26"/>
      <c r="E30" s="26"/>
      <c r="F30" s="27"/>
    </row>
    <row r="31" spans="1:7" x14ac:dyDescent="0.2">
      <c r="A31" s="23"/>
      <c r="B31" s="28"/>
      <c r="C31" s="28"/>
      <c r="D31" s="28"/>
      <c r="E31" s="28"/>
      <c r="F31" s="28"/>
    </row>
    <row r="32" spans="1:7" ht="12.75" customHeight="1" x14ac:dyDescent="0.2">
      <c r="A32" s="23"/>
      <c r="B32" s="20"/>
      <c r="C32" s="20"/>
      <c r="D32" s="20"/>
      <c r="E32" s="20"/>
      <c r="F32" s="20"/>
    </row>
    <row r="33" spans="1:6" ht="12.95" customHeight="1" x14ac:dyDescent="0.2">
      <c r="A33" s="29"/>
      <c r="B33" s="30"/>
      <c r="C33" s="30"/>
      <c r="D33" s="30"/>
      <c r="E33" s="30"/>
      <c r="F33" s="30"/>
    </row>
    <row r="34" spans="1:6" x14ac:dyDescent="0.2">
      <c r="A34" s="31"/>
      <c r="B34" s="32"/>
      <c r="C34" s="27"/>
      <c r="D34" s="27"/>
      <c r="E34" s="27"/>
      <c r="F34" s="27"/>
    </row>
    <row r="35" spans="1:6" ht="12.75" customHeight="1" x14ac:dyDescent="0.2">
      <c r="A35" s="31"/>
      <c r="B35" s="23"/>
      <c r="C35" s="33"/>
      <c r="D35" s="33"/>
      <c r="E35" s="33"/>
      <c r="F35" s="33"/>
    </row>
    <row r="36" spans="1:6" ht="12.75" customHeight="1" x14ac:dyDescent="0.2">
      <c r="A36" s="23"/>
      <c r="B36" s="23"/>
      <c r="C36" s="33"/>
      <c r="D36" s="33"/>
      <c r="E36" s="33"/>
      <c r="F36" s="33"/>
    </row>
    <row r="37" spans="1:6" ht="12.75" hidden="1" customHeight="1" x14ac:dyDescent="0.2">
      <c r="A37" s="23"/>
      <c r="B37" s="23"/>
      <c r="C37" s="33"/>
      <c r="D37" s="33"/>
      <c r="E37" s="33"/>
      <c r="F37" s="33"/>
    </row>
    <row r="38" spans="1:6" hidden="1" x14ac:dyDescent="0.2"/>
    <row r="39" spans="1:6" hidden="1" x14ac:dyDescent="0.2"/>
    <row r="40" spans="1:6" hidden="1" x14ac:dyDescent="0.2">
      <c r="A40" s="21"/>
      <c r="B40" s="21"/>
      <c r="C40" s="21"/>
      <c r="D40" s="21"/>
      <c r="E40" s="21"/>
      <c r="F40" s="21"/>
    </row>
    <row r="41" spans="1:6" hidden="1" x14ac:dyDescent="0.2">
      <c r="A41" s="21"/>
      <c r="B41" s="21"/>
      <c r="C41" s="21"/>
      <c r="D41" s="21"/>
      <c r="E41" s="21"/>
      <c r="F41" s="21"/>
    </row>
    <row r="42" spans="1:6" hidden="1" x14ac:dyDescent="0.2">
      <c r="A42" s="21"/>
      <c r="B42" s="21"/>
      <c r="C42" s="21"/>
      <c r="D42" s="21"/>
      <c r="E42" s="21"/>
      <c r="F42" s="21"/>
    </row>
    <row r="43" spans="1:6" hidden="1" x14ac:dyDescent="0.2">
      <c r="A43" s="21"/>
      <c r="B43" s="21"/>
      <c r="C43" s="21"/>
      <c r="D43" s="21"/>
      <c r="E43" s="21"/>
      <c r="F43" s="21"/>
    </row>
    <row r="44" spans="1:6" hidden="1" x14ac:dyDescent="0.2">
      <c r="A44" s="21"/>
      <c r="B44" s="21"/>
      <c r="C44" s="21"/>
      <c r="D44" s="21"/>
      <c r="E44" s="21"/>
      <c r="F44" s="21"/>
    </row>
    <row r="45" spans="1:6" hidden="1" x14ac:dyDescent="0.2"/>
    <row r="46" spans="1:6" hidden="1" x14ac:dyDescent="0.2"/>
    <row r="47" spans="1:6" hidden="1" x14ac:dyDescent="0.2"/>
    <row r="48" spans="1:6"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x14ac:dyDescent="0.2"/>
  </sheetData>
  <sheetProtection formatCells="0" insertRows="0" deleteRows="0"/>
  <dataConsolidate/>
  <mergeCells count="10">
    <mergeCell ref="E24:F24"/>
    <mergeCell ref="A8:F8"/>
    <mergeCell ref="A1:F1"/>
    <mergeCell ref="A9:F9"/>
    <mergeCell ref="B2:F2"/>
    <mergeCell ref="B3:F3"/>
    <mergeCell ref="B4:F4"/>
    <mergeCell ref="B7:F7"/>
    <mergeCell ref="B5:F5"/>
    <mergeCell ref="B6:F6"/>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3">
      <formula1>$B$4</formula1>
      <formula2>$B$5</formula2>
    </dataValidation>
    <dataValidation allowBlank="1" showInputMessage="1" showErrorMessage="1" prompt="Insert additional rows as needed:_x000a_- 'right click' on a row number (left of screen)_x000a_- select 'Insert' (this will insert a row above it)" sqref="A1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A22">
      <formula1>$B$4</formula1>
      <formula2>$B$5</formula2>
    </dataValidation>
  </dataValidations>
  <printOptions gridLines="1"/>
  <pageMargins left="0.70866141732283472" right="0.70866141732283472" top="0.74803149606299213" bottom="0.74803149606299213" header="0.31496062992125984" footer="0.31496062992125984"/>
  <pageSetup paperSize="9" scale="66" fitToHeight="0" orientation="landscape" r:id="rId1"/>
  <headerFooter alignWithMargins="0">
    <oddFooter>&amp;LCE Expense Disclosure Workbook 2018&amp;RWorksheet - Gifts and benefits</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14:formula1>
            <xm:f>'Summary and sign-off'!$A$27:$A$28</xm:f>
          </x14:formula1>
          <xm:sqref>B6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14:formula1>
            <xm:f>'Summary and sign-off'!$A$29:$A$30</xm:f>
          </x14:formula1>
          <xm:sqref>B7:F7</xm:sqref>
        </x14:dataValidation>
        <x14:dataValidation type="list" allowBlank="1" showInputMessage="1" showErrorMessage="1" error="Use the drop down list (at the right of the cell)">
          <x14:formula1>
            <xm:f>'Summary and sign-off'!$A$45:$A$46</xm:f>
          </x14:formula1>
          <xm:sqref>C11:C23</xm:sqref>
        </x14:dataValidation>
        <x14:dataValidation type="list" errorStyle="information" operator="greaterThan" allowBlank="1" showInputMessage="1" prompt="Provide specific $ value if possible">
          <x14:formula1>
            <xm:f>'Summary and sign-off'!$A$39:$A$44</xm:f>
          </x14:formula1>
          <xm:sqref>E11:E23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Key_x0020_Version xmlns="12165527-d881-4234-97f9-ee139a3f0c31">false</Key_x0020_Version>
    <DOCNUM xmlns="12165527-d881-4234-97f9-ee139a3f0c31" xsi:nil="true"/>
    <Business_x0020_Unit xmlns="12165527-d881-4234-97f9-ee139a3f0c31" xsi:nil="true"/>
    <Cabinet_x0020_Committee xmlns="12165527-d881-4234-97f9-ee139a3f0c31" xsi:nil="true"/>
    <Security_x0020_Classification xmlns="12165527-d881-4234-97f9-ee139a3f0c31" xsi:nil="true"/>
    <Endorsement xmlns="12165527-d881-4234-97f9-ee139a3f0c31" xsi:nil="true"/>
    <File_x0020_No xmlns="12165527-d881-4234-97f9-ee139a3f0c31" xsi:nil="true"/>
    <Class xmlns="12165527-d881-4234-97f9-ee139a3f0c31" xsi:nil="true"/>
    <Precedents xmlns="12165527-d881-4234-97f9-ee139a3f0c31" xsi:nil="true"/>
    <RM_x0020_DOC_x0020_ID xmlns="12165527-d881-4234-97f9-ee139a3f0c31" xsi:nil="true"/>
    <Sec_x0020_Review xmlns="12165527-d881-4234-97f9-ee139a3f0c31" xsi:nil="true"/>
    <SubClass xmlns="12165527-d881-4234-97f9-ee139a3f0c31" xsi:nil="true"/>
    <iManageAuthor xmlns="12165527-d881-4234-97f9-ee139a3f0c31" xsi:nil="true"/>
    <_dlc_DocId xmlns="12165527-d881-4234-97f9-ee139a3f0c31">SSCNZ-871057456-822237</_dlc_DocId>
    <_dlc_DocIdUrl xmlns="12165527-d881-4234-97f9-ee139a3f0c31">
      <Url>https://sscnz.sharepoint.com/sites/sscdms/66262/_layouts/15/DocIdRedir.aspx?ID=SSCNZ-871057456-822237</Url>
      <Description>SSCNZ-871057456-822237</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iManageDocument" ma:contentTypeID="0x01010054669F8639DE294E941D1F01D6045AA9004910BA11A4C5304E8E4C6F9EFF2E939A" ma:contentTypeVersion="149" ma:contentTypeDescription="" ma:contentTypeScope="" ma:versionID="c4f1a3949722396ccc74c925703dd5ab">
  <xsd:schema xmlns:xsd="http://www.w3.org/2001/XMLSchema" xmlns:xs="http://www.w3.org/2001/XMLSchema" xmlns:p="http://schemas.microsoft.com/office/2006/metadata/properties" xmlns:ns2="12165527-d881-4234-97f9-ee139a3f0c31" targetNamespace="http://schemas.microsoft.com/office/2006/metadata/properties" ma:root="true" ma:fieldsID="4545a69ead8714916461d255f032afb7" ns2:_="">
    <xsd:import namespace="12165527-d881-4234-97f9-ee139a3f0c31"/>
    <xsd:element name="properties">
      <xsd:complexType>
        <xsd:sequence>
          <xsd:element name="documentManagement">
            <xsd:complexType>
              <xsd:all>
                <xsd:element ref="ns2:Business_x0020_Unit" minOccurs="0"/>
                <xsd:element ref="ns2:Cabinet_x0020_Committee" minOccurs="0"/>
                <xsd:element ref="ns2:Class" minOccurs="0"/>
                <xsd:element ref="ns2:DOCNUM" minOccurs="0"/>
                <xsd:element ref="ns2:Endorsement" minOccurs="0"/>
                <xsd:element ref="ns2:File_x0020_No" minOccurs="0"/>
                <xsd:element ref="ns2:Precedents" minOccurs="0"/>
                <xsd:element ref="ns2:Key_x0020_Version" minOccurs="0"/>
                <xsd:element ref="ns2:SubClass" minOccurs="0"/>
                <xsd:element ref="ns2:RM_x0020_DOC_x0020_ID" minOccurs="0"/>
                <xsd:element ref="ns2:Sec_x0020_Review" minOccurs="0"/>
                <xsd:element ref="ns2:Security_x0020_Classification" minOccurs="0"/>
                <xsd:element ref="ns2:iManageAuthor"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165527-d881-4234-97f9-ee139a3f0c31" elementFormDefault="qualified">
    <xsd:import namespace="http://schemas.microsoft.com/office/2006/documentManagement/types"/>
    <xsd:import namespace="http://schemas.microsoft.com/office/infopath/2007/PartnerControls"/>
    <xsd:element name="Business_x0020_Unit" ma:index="8" nillable="true" ma:displayName="Business Unit" ma:format="Dropdown" ma:internalName="Business_x0020_Unit">
      <xsd:simpleType>
        <xsd:union memberTypes="dms:Text">
          <xsd:simpleType>
            <xsd:restriction base="dms:Choice">
              <xsd:enumeration value="BCS"/>
            </xsd:restriction>
          </xsd:simpleType>
        </xsd:union>
      </xsd:simpleType>
    </xsd:element>
    <xsd:element name="Cabinet_x0020_Committee" ma:index="9" nillable="true" ma:displayName="Cabinet Committee" ma:format="Dropdown" ma:internalName="Cabinet_x0020_Committee">
      <xsd:simpleType>
        <xsd:union memberTypes="dms:Text">
          <xsd:simpleType>
            <xsd:restriction base="dms:Choice">
              <xsd:enumeration value="Appointments and Honours"/>
            </xsd:restriction>
          </xsd:simpleType>
        </xsd:union>
      </xsd:simpleType>
    </xsd:element>
    <xsd:element name="Class" ma:index="10" nillable="true" ma:displayName="Class" ma:format="Dropdown" ma:internalName="Class">
      <xsd:simpleType>
        <xsd:union memberTypes="dms:Text">
          <xsd:simpleType>
            <xsd:restriction base="dms:Choice">
              <xsd:enumeration value="ADVICE"/>
            </xsd:restriction>
          </xsd:simpleType>
        </xsd:union>
      </xsd:simpleType>
    </xsd:element>
    <xsd:element name="DOCNUM" ma:index="11" nillable="true" ma:displayName="DOCNUM" ma:internalName="DOCNUM">
      <xsd:simpleType>
        <xsd:restriction base="dms:Text">
          <xsd:maxLength value="255"/>
        </xsd:restriction>
      </xsd:simpleType>
    </xsd:element>
    <xsd:element name="Endorsement" ma:index="12" nillable="true" ma:displayName="Endorsement" ma:format="Dropdown" ma:internalName="Endorsement">
      <xsd:simpleType>
        <xsd:union memberTypes="dms:Text">
          <xsd:simpleType>
            <xsd:restriction base="dms:Choice">
              <xsd:enumeration value="Addressee Only"/>
            </xsd:restriction>
          </xsd:simpleType>
        </xsd:union>
      </xsd:simpleType>
    </xsd:element>
    <xsd:element name="File_x0020_No" ma:index="13" nillable="true" ma:displayName="File No" ma:internalName="File_x0020_No">
      <xsd:simpleType>
        <xsd:restriction base="dms:Text">
          <xsd:maxLength value="255"/>
        </xsd:restriction>
      </xsd:simpleType>
    </xsd:element>
    <xsd:element name="Precedents" ma:index="14" nillable="true" ma:displayName="Precedents" ma:format="Dropdown" ma:internalName="Precedents">
      <xsd:simpleType>
        <xsd:restriction base="dms:Choice">
          <xsd:enumeration value="ASHCROFTC"/>
        </xsd:restriction>
      </xsd:simpleType>
    </xsd:element>
    <xsd:element name="Key_x0020_Version" ma:index="15" nillable="true" ma:displayName="Key Version" ma:default="0" ma:internalName="Key_x0020_Version">
      <xsd:simpleType>
        <xsd:restriction base="dms:Boolean"/>
      </xsd:simpleType>
    </xsd:element>
    <xsd:element name="SubClass" ma:index="16" nillable="true" ma:displayName="SubClass" ma:format="Dropdown" ma:internalName="SubClass">
      <xsd:simpleType>
        <xsd:union memberTypes="dms:Text">
          <xsd:simpleType>
            <xsd:restriction base="dms:Choice">
              <xsd:enumeration value="MINISTER"/>
            </xsd:restriction>
          </xsd:simpleType>
        </xsd:union>
      </xsd:simpleType>
    </xsd:element>
    <xsd:element name="RM_x0020_DOC_x0020_ID" ma:index="17" nillable="true" ma:displayName="RM DOC ID" ma:internalName="RM_x0020_DOC_x0020_ID">
      <xsd:simpleType>
        <xsd:restriction base="dms:Text">
          <xsd:maxLength value="255"/>
        </xsd:restriction>
      </xsd:simpleType>
    </xsd:element>
    <xsd:element name="Sec_x0020_Review" ma:index="18" nillable="true" ma:displayName="Sec Review" ma:format="DateOnly" ma:internalName="Sec_x0020_Review">
      <xsd:simpleType>
        <xsd:restriction base="dms:DateTime"/>
      </xsd:simpleType>
    </xsd:element>
    <xsd:element name="Security_x0020_Classification" ma:index="19" nillable="true" ma:displayName="Security Classification" ma:format="Dropdown" ma:internalName="Security_x0020_Classification">
      <xsd:simpleType>
        <xsd:union memberTypes="dms:Text">
          <xsd:simpleType>
            <xsd:restriction base="dms:Choice">
              <xsd:enumeration value="BUDGET-SENSITIVE"/>
            </xsd:restriction>
          </xsd:simpleType>
        </xsd:union>
      </xsd:simpleType>
    </xsd:element>
    <xsd:element name="iManageAuthor" ma:index="21" nillable="true" ma:displayName="iManageAuthor" ma:internalName="iManageAuthor">
      <xsd:simpleType>
        <xsd:restriction base="dms:Text">
          <xsd:maxLength value="255"/>
        </xsd:restriction>
      </xsd:simpleType>
    </xsd:element>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20"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579D7F4-D0D7-4BCB-BBEA-E7C37A64913E}">
  <ds:schemaRefs>
    <ds:schemaRef ds:uri="http://schemas.microsoft.com/office/2006/metadata/properties"/>
    <ds:schemaRef ds:uri="http://www.w3.org/XML/1998/namespace"/>
    <ds:schemaRef ds:uri="http://purl.org/dc/elements/1.1/"/>
    <ds:schemaRef ds:uri="http://schemas.microsoft.com/office/infopath/2007/PartnerControls"/>
    <ds:schemaRef ds:uri="http://schemas.microsoft.com/office/2006/documentManagement/types"/>
    <ds:schemaRef ds:uri="12165527-d881-4234-97f9-ee139a3f0c31"/>
    <ds:schemaRef ds:uri="http://purl.org/dc/term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409EB03-4EF2-44FB-838F-B275048CB6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165527-d881-4234-97f9-ee139a3f0c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C6A401E-B983-48F3-ADF0-8594D7EE483B}">
  <ds:schemaRefs>
    <ds:schemaRef ds:uri="http://schemas.microsoft.com/sharepoint/v3/contenttype/forms"/>
  </ds:schemaRefs>
</ds:datastoreItem>
</file>

<file path=customXml/itemProps4.xml><?xml version="1.0" encoding="utf-8"?>
<ds:datastoreItem xmlns:ds="http://schemas.openxmlformats.org/officeDocument/2006/customXml" ds:itemID="{239DBCAB-6875-4133-81DD-45924FC1DF38}">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Summary and sign-off</vt:lpstr>
      <vt:lpstr>Travel</vt:lpstr>
      <vt:lpstr>Hospitality</vt:lpstr>
      <vt:lpstr>All other expenses</vt:lpstr>
      <vt:lpstr>Gifts and benefits</vt:lpstr>
      <vt:lpstr>'All other expenses'!Print_Area</vt:lpstr>
      <vt:lpstr>'Gifts and benefits'!Print_Area</vt:lpstr>
      <vt:lpstr>Hospitality!Print_Area</vt:lpstr>
      <vt:lpstr>'Summary and sign-off'!Print_Area</vt:lpstr>
      <vt:lpstr>Travel!Print_Area</vt:lpstr>
    </vt:vector>
  </TitlesOfParts>
  <Manager/>
  <Company>SSC</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CE-Expense-Disclosure-Workbook-2018</dc:title>
  <dc:subject/>
  <dc:creator>mortensenm</dc:creator>
  <cp:keywords/>
  <dc:description>Version 7 - for review by SIT - ready 2/10/18</dc:description>
  <cp:lastModifiedBy>Julia Dayan</cp:lastModifiedBy>
  <cp:revision/>
  <cp:lastPrinted>2022-07-26T04:32:31Z</cp:lastPrinted>
  <dcterms:created xsi:type="dcterms:W3CDTF">2010-10-17T20:59:02Z</dcterms:created>
  <dcterms:modified xsi:type="dcterms:W3CDTF">2022-07-26T04:33:21Z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0x01010054669F8639DE294E941D1F01D6045AA9004910BA11A4C5304E8E4C6F9EFF2E939A</vt:lpwstr>
  </property>
  <property fmtid="{D5CDD505-2E9C-101B-9397-08002B2CF9AE}" pid="3" name="Modified_x0020_By">
    <vt:lpwstr/>
  </property>
  <property fmtid="{D5CDD505-2E9C-101B-9397-08002B2CF9AE}" pid="4" name="Created By">
    <vt:lpwstr/>
  </property>
  <property fmtid="{D5CDD505-2E9C-101B-9397-08002B2CF9AE}" pid="5" name="Modified By">
    <vt:lpwstr/>
  </property>
  <property fmtid="{D5CDD505-2E9C-101B-9397-08002B2CF9AE}" pid="6" name="Created_x0020_By">
    <vt:lpwstr/>
  </property>
  <property fmtid="{D5CDD505-2E9C-101B-9397-08002B2CF9AE}" pid="7" name="AuthorIds_UIVersion_3585">
    <vt:lpwstr>122</vt:lpwstr>
  </property>
  <property fmtid="{D5CDD505-2E9C-101B-9397-08002B2CF9AE}" pid="8" name="AuthorIds_UIVersion_3587">
    <vt:lpwstr>122</vt:lpwstr>
  </property>
  <property fmtid="{D5CDD505-2E9C-101B-9397-08002B2CF9AE}" pid="9" name="_dlc_DocIdItemGuid">
    <vt:lpwstr>7132db39-8620-438b-a768-7a99ec14233a</vt:lpwstr>
  </property>
  <property fmtid="{D5CDD505-2E9C-101B-9397-08002B2CF9AE}" pid="10" name="SharedWithUsers">
    <vt:lpwstr>87;#Ken Smart;#157;#Nehalkumar patel</vt:lpwstr>
  </property>
</Properties>
</file>